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<sst xmlns="http://schemas.openxmlformats.org/spreadsheetml/2006/main" count="319" uniqueCount="191">
  <si>
    <t>Straßenbewertung 2009</t>
  </si>
  <si>
    <t>Maßnahmen  die in 2009 bereits durchgeführt worden sind, bzw. noch durchgeführt werden.</t>
  </si>
  <si>
    <t>Schäferweg</t>
  </si>
  <si>
    <t>0/3598</t>
  </si>
  <si>
    <t>0/1028</t>
  </si>
  <si>
    <t>Grenzweg - Buchweizenweg</t>
  </si>
  <si>
    <t>Helle</t>
  </si>
  <si>
    <t>Pflaster raus, neue TD, siehe Anlage</t>
  </si>
  <si>
    <t>Profil 2009</t>
  </si>
  <si>
    <t xml:space="preserve">Westerholtsfelder Straße </t>
  </si>
  <si>
    <t>10708/8412</t>
  </si>
  <si>
    <t>3780/2804</t>
  </si>
  <si>
    <t>Teilbereiche ab Autobahnbrücke bis Woldlinie</t>
  </si>
  <si>
    <t>Westerholtsfelde</t>
  </si>
  <si>
    <t>Pflaster raus, neue TD</t>
  </si>
  <si>
    <t xml:space="preserve">Grenzweg </t>
  </si>
  <si>
    <t>-</t>
  </si>
  <si>
    <t>Fuhrmannweg bis Schäferweg (800 m)</t>
  </si>
  <si>
    <t>wird im Rahmen einer Baumaßnahme der Gemeindewerke 2009 durchgeführt</t>
  </si>
  <si>
    <t xml:space="preserve">Goethestraße </t>
  </si>
  <si>
    <t>Bad Zwischenahn II</t>
  </si>
  <si>
    <t>im Rahmen einer Verlegung der Gemeindewerke wird die gesammte Oberfläche neu wiederhergestellt und die Straßenentwässerung beordnet</t>
  </si>
  <si>
    <t>Claudiusstraße</t>
  </si>
  <si>
    <t>0/323</t>
  </si>
  <si>
    <t>0/101</t>
  </si>
  <si>
    <t>4</t>
  </si>
  <si>
    <t>0</t>
  </si>
  <si>
    <t>mögliche Profilmaßnahme 2009</t>
  </si>
  <si>
    <t>Mühlenweg</t>
  </si>
  <si>
    <t>1333/0</t>
  </si>
  <si>
    <t>387/0</t>
  </si>
  <si>
    <t>ab Ende Bebauung bis Am Engelsmeer</t>
  </si>
  <si>
    <t>Kayhausen</t>
  </si>
  <si>
    <t>im Haushalt berücksichtigt</t>
  </si>
  <si>
    <t>mögliche Profilmaßnahme 2009, im Haushalt berücksichtigt</t>
  </si>
  <si>
    <t>450 m ab Höltjerweg bisFuhrmannweg</t>
  </si>
  <si>
    <t>1,4</t>
  </si>
  <si>
    <t>1,30</t>
  </si>
  <si>
    <t>Anrtrag Profil gestellt; im Investitionsprogramm für 2011 vorgesehen, Vorschlag für 2010</t>
  </si>
  <si>
    <t>1754/10708</t>
  </si>
  <si>
    <t>501/2991</t>
  </si>
  <si>
    <t>Kreyenkamp - Höltjerweg</t>
  </si>
  <si>
    <t>Pflaster-Asphalt am Fahrbahnrand (kaputt)/ 5 t, Spurrinnen, Fahrbahnmitte hoch</t>
  </si>
  <si>
    <t>Antrag Profil; im Investitionsprogramm für 2011 vorgesehen</t>
  </si>
  <si>
    <t>Platz "Endbewertung"</t>
  </si>
  <si>
    <t>Platz "Zustand"</t>
  </si>
  <si>
    <t>Platz "Risse, etc."</t>
  </si>
  <si>
    <t>STRAßENNAME</t>
  </si>
  <si>
    <t>Gesamtflächen Asphalt/Pflaster</t>
  </si>
  <si>
    <t>Gesamtlängen Asphalt/Pflaster</t>
  </si>
  <si>
    <t>BEMERKUNG</t>
  </si>
  <si>
    <t>Bauerschaft</t>
  </si>
  <si>
    <t>Allgemeine Unebenheiten</t>
  </si>
  <si>
    <t>Einzel-Netzrisse,Offene Pflasterungen</t>
  </si>
  <si>
    <t>Oberflächenschäden</t>
  </si>
  <si>
    <t>Flickstellen</t>
  </si>
  <si>
    <t>Spurrinnen (Berme)</t>
  </si>
  <si>
    <t>Zustand Gehweg</t>
  </si>
  <si>
    <t>Zustand Bord/Rinne</t>
  </si>
  <si>
    <t>Straßenzustandsbewertung</t>
  </si>
  <si>
    <t>Funktion der Straße</t>
  </si>
  <si>
    <t>Faktor für "Funktion der Straße"</t>
  </si>
  <si>
    <t>Zuschläge</t>
  </si>
  <si>
    <t>Faktor für "Zuschläge"</t>
  </si>
  <si>
    <t>Endbewertung</t>
  </si>
  <si>
    <t>mögliche Maßnahmen</t>
  </si>
  <si>
    <t>Kosten</t>
  </si>
  <si>
    <t>Bemerkungen</t>
  </si>
  <si>
    <t>Portsloger Damm</t>
  </si>
  <si>
    <t>9666/0</t>
  </si>
  <si>
    <t>2148/0</t>
  </si>
  <si>
    <t>Portsloger Straße - Birkenweg</t>
  </si>
  <si>
    <t>Kayhauserfeld</t>
  </si>
  <si>
    <t>Vollauskofferung und neuer Unter- und Oberbau</t>
  </si>
  <si>
    <t>Förderungsantrag "EntflechtG" 12/08; im Investitionprogramm 2011 vorgesehen</t>
  </si>
  <si>
    <t>Birkenweg - Kleefelderweg</t>
  </si>
  <si>
    <t>Förderungsantrag "EntflechtG"12/08</t>
  </si>
  <si>
    <t>Alternativ: fräsen, Einbau einer TD mit Mattenbewährung und evtl. zus. Schotteraufbau</t>
  </si>
  <si>
    <t>inkl. Verbreiterung auf 5,00 m</t>
  </si>
  <si>
    <t>Kleefelder Weg - Friedrichstraße</t>
  </si>
  <si>
    <t>Alternativ: fräsen, Einbau einer TD mit Mattenbewährung und evtl. zus. Schottereinbau</t>
  </si>
  <si>
    <t xml:space="preserve">Wildenlohslinie </t>
  </si>
  <si>
    <t>17256/4188</t>
  </si>
  <si>
    <t>3857/1047</t>
  </si>
  <si>
    <t>Friedrichstraße bis Brüderstraße</t>
  </si>
  <si>
    <t>Petersfehn II</t>
  </si>
  <si>
    <t>Förderantrag "EntflechtG" 12/08 für gesamte Strecke</t>
  </si>
  <si>
    <t xml:space="preserve">Woldlinie </t>
  </si>
  <si>
    <t>16951/0</t>
  </si>
  <si>
    <t>4041/0</t>
  </si>
  <si>
    <t>Teilbereiche</t>
  </si>
  <si>
    <t>Petersfehn I</t>
  </si>
  <si>
    <t>Teilbereiche sanieren ,fräsen und TD überbauen, siehe Anlage</t>
  </si>
  <si>
    <t>Teilbereiche neue TD 2008; Reststücke  im Investitionsprogramm je 50.000 € in 2011 und 2012 vorgesehen, Vorschlag für 2010</t>
  </si>
  <si>
    <t>Brokhauser Weg</t>
  </si>
  <si>
    <t>Ofen</t>
  </si>
  <si>
    <t>Pflaster raus, neue TD, inkl. Entwässerung</t>
  </si>
  <si>
    <t>Beitragspflichtig: Anligerversammlung im Herbst 2009 geplant;im Investitionsprogramm 2012 vorgesehen</t>
  </si>
  <si>
    <t>ca. 2100 m</t>
  </si>
  <si>
    <t>Teilbereich : Eichenweg-Rotdornweg</t>
  </si>
  <si>
    <t>Pflaster raus und TD einbauen</t>
  </si>
  <si>
    <t>im Investitionsprogramm 2011 vorgesehen</t>
  </si>
  <si>
    <t xml:space="preserve">Steinfeld </t>
  </si>
  <si>
    <t>3600/0</t>
  </si>
  <si>
    <t>720/0</t>
  </si>
  <si>
    <t>ohne Einmündungsbereich Burgfelder Straße bis hinter Zufahrt Pipelife</t>
  </si>
  <si>
    <t>Ekern</t>
  </si>
  <si>
    <t>TD fräsen und neue Tragdeckschicht einbauen, inkl. Geogitter und Herstellung eines Teilstückes Graben</t>
  </si>
  <si>
    <t>im Investitionsprogramm für 2010 vorgesehen</t>
  </si>
  <si>
    <t xml:space="preserve">Junkersdamm  </t>
  </si>
  <si>
    <t>ca 600 m</t>
  </si>
  <si>
    <t>Pflaster bis Ende Gemeinde</t>
  </si>
  <si>
    <t>Dänikhorst</t>
  </si>
  <si>
    <t>einbezogen in das Flurbereinigungsverfahren Fintlandsmoor</t>
  </si>
  <si>
    <t>Pflaster raus und TD überbauen</t>
  </si>
  <si>
    <t>Heinrichstraße</t>
  </si>
  <si>
    <t>0/6745</t>
  </si>
  <si>
    <t>0/1927</t>
  </si>
  <si>
    <t>ca. 300 lfdm im westlichen Bereich</t>
  </si>
  <si>
    <t>Aschhausen</t>
  </si>
  <si>
    <t>3</t>
  </si>
  <si>
    <t>5</t>
  </si>
  <si>
    <t>Klinker raus und neu setzen,inkl. Randbefestigung</t>
  </si>
  <si>
    <t>Förderantrag wird gestellt</t>
  </si>
  <si>
    <t>Ahornstraße</t>
  </si>
  <si>
    <t>0/5506</t>
  </si>
  <si>
    <t>0/1001</t>
  </si>
  <si>
    <t>Wehnen</t>
  </si>
  <si>
    <t>Beitragspflichtig: Beordnung der Oberflächenentwässerung ebenfalls notwendig, zusätzliche Kosten</t>
  </si>
  <si>
    <t>Hermann-Löns-Straße</t>
  </si>
  <si>
    <t>350 m ab Bushaltestelle in nördlicher Richtung</t>
  </si>
  <si>
    <t>neue TD</t>
  </si>
  <si>
    <t>Im Investitionsprogramm für 2010 vorgesehen</t>
  </si>
  <si>
    <t>Burgweg</t>
  </si>
  <si>
    <t>TD</t>
  </si>
  <si>
    <t xml:space="preserve">Richtmoorstraße </t>
  </si>
  <si>
    <t>ab Hs 22 - Haarenstrother Str.</t>
  </si>
  <si>
    <t>Antrag Profil wird gestellt; im Investitionsplan für 2012 vorgesehen</t>
  </si>
  <si>
    <t xml:space="preserve">Imkerweg </t>
  </si>
  <si>
    <t>0/4383</t>
  </si>
  <si>
    <t>0/1461</t>
  </si>
  <si>
    <t>175.000 €</t>
  </si>
  <si>
    <t>Profilantrag wird gestellt</t>
  </si>
  <si>
    <t>Weberweg</t>
  </si>
  <si>
    <t>Pflasterfläche</t>
  </si>
  <si>
    <t>Rostrup</t>
  </si>
  <si>
    <t>Alpenrosenweg</t>
  </si>
  <si>
    <t>TD fräsen und neue Tragdeckschicht einbauen</t>
  </si>
  <si>
    <t xml:space="preserve">Wischenweg </t>
  </si>
  <si>
    <t>4178/0</t>
  </si>
  <si>
    <t>997/0</t>
  </si>
  <si>
    <t>nicht bebauter Bereich</t>
  </si>
  <si>
    <t>Ohrwege</t>
  </si>
  <si>
    <t>6</t>
  </si>
  <si>
    <t>Profilantrag für den nicht bebauten Bereich wird gestellt</t>
  </si>
  <si>
    <t>bebauter Bereich</t>
  </si>
  <si>
    <t xml:space="preserve">Hochtanger Weg </t>
  </si>
  <si>
    <t>ab Mitteldamm-Kiefernweg</t>
  </si>
  <si>
    <t>Randstreifen raus, Gittermatten einbauen, evtl. Bord</t>
  </si>
  <si>
    <t xml:space="preserve">Junkersdamm </t>
  </si>
  <si>
    <t>4242/1920</t>
  </si>
  <si>
    <t>1212/600</t>
  </si>
  <si>
    <t>Ab Hauptstraße bis Pflaster</t>
  </si>
  <si>
    <t>Hochtanger Weg</t>
  </si>
  <si>
    <t>ab Nr. 47-Birkhahnweg</t>
  </si>
  <si>
    <t xml:space="preserve">Mastenweg </t>
  </si>
  <si>
    <t>HS35-Ocholter Straße</t>
  </si>
  <si>
    <t>Deckschicht fräsen, neue TD</t>
  </si>
  <si>
    <t xml:space="preserve">Friedrichstraße </t>
  </si>
  <si>
    <t>5375/407</t>
  </si>
  <si>
    <t>1163/110</t>
  </si>
  <si>
    <t>außerhalb der Bebauung</t>
  </si>
  <si>
    <t>TD fräsen und neue Tragdeckschicht einbauen, inkl. Vorprofilierung</t>
  </si>
  <si>
    <t xml:space="preserve"> </t>
  </si>
  <si>
    <t>Bewertung 2007</t>
  </si>
  <si>
    <t>im Rahmen einer Leitungsverlegung der Gemeindewerke mit zu sanieren</t>
  </si>
  <si>
    <t>Pestalozzistraße</t>
  </si>
  <si>
    <t>1225/41</t>
  </si>
  <si>
    <t>229/9</t>
  </si>
  <si>
    <t>Grundschule</t>
  </si>
  <si>
    <t>im Rahmen einer Leitungsverlegung der Gemeindewerke für 2010 zu berücksichtigen</t>
  </si>
  <si>
    <t>mögliche Straßen für die Oberflächenbehandlung im Dünnschichtverfahren</t>
  </si>
  <si>
    <t>Theodor-Storm-Straße</t>
  </si>
  <si>
    <t>2111/0</t>
  </si>
  <si>
    <t>391/0</t>
  </si>
  <si>
    <t>Im Investitionshaushalt je 50.000 € für 2011 und 2012 vorgesehen, 25.000 € Vorschlag für 2010</t>
  </si>
  <si>
    <t>Ellernweg</t>
  </si>
  <si>
    <t>581/0</t>
  </si>
  <si>
    <t>132/0</t>
  </si>
  <si>
    <t>Alma-Rogge-Straße</t>
  </si>
  <si>
    <t>hinterer Teilabschnitt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</si>
</sst>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u val="single"/>
      <sz val="36"/>
      <name val="Comic Sans MS"/>
      <family val="4"/>
    </font>
    <font>
      <sz val="14"/>
      <name val="Arial"/>
      <family val="2"/>
    </font>
    <font>
      <b/>
      <sz val="10"/>
      <name val="Arial"/>
      <family val="2"/>
    </font>
    <font>
      <u val="single"/>
      <sz val="16"/>
      <name val="Comic Sans MS"/>
      <family val="4"/>
    </font>
    <font>
      <sz val="16"/>
      <name val="Comic Sans MS"/>
      <family val="4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44" fontId="0" fillId="0" borderId="0" xfId="17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6" fontId="2" fillId="2" borderId="4" xfId="17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6" fontId="2" fillId="2" borderId="7" xfId="17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6" fontId="2" fillId="2" borderId="10" xfId="17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wrapText="1"/>
    </xf>
    <xf numFmtId="0" fontId="2" fillId="3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6" fontId="2" fillId="0" borderId="4" xfId="17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wrapText="1"/>
    </xf>
    <xf numFmtId="0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6" fontId="2" fillId="0" borderId="7" xfId="17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6" fontId="2" fillId="0" borderId="10" xfId="17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6" fontId="2" fillId="0" borderId="0" xfId="17" applyNumberFormat="1" applyFont="1" applyFill="1" applyBorder="1" applyAlignment="1">
      <alignment horizontal="center"/>
    </xf>
    <xf numFmtId="6" fontId="3" fillId="0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 wrapText="1"/>
    </xf>
    <xf numFmtId="0" fontId="3" fillId="2" borderId="15" xfId="0" applyNumberFormat="1" applyFont="1" applyFill="1" applyBorder="1" applyAlignment="1">
      <alignment horizontal="center" wrapText="1"/>
    </xf>
    <xf numFmtId="1" fontId="3" fillId="2" borderId="15" xfId="0" applyNumberFormat="1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center" wrapText="1"/>
    </xf>
    <xf numFmtId="2" fontId="3" fillId="2" borderId="15" xfId="0" applyNumberFormat="1" applyFont="1" applyFill="1" applyBorder="1" applyAlignment="1">
      <alignment horizontal="center" wrapText="1"/>
    </xf>
    <xf numFmtId="44" fontId="3" fillId="2" borderId="15" xfId="17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6" fontId="2" fillId="0" borderId="7" xfId="19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" fontId="2" fillId="3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4" fontId="2" fillId="0" borderId="7" xfId="17" applyFont="1" applyFill="1" applyBorder="1" applyAlignment="1">
      <alignment horizontal="center" wrapText="1"/>
    </xf>
    <xf numFmtId="0" fontId="2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6" fontId="2" fillId="0" borderId="4" xfId="17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1" fontId="2" fillId="4" borderId="7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wrapText="1"/>
    </xf>
    <xf numFmtId="49" fontId="2" fillId="3" borderId="7" xfId="0" applyNumberFormat="1" applyFont="1" applyFill="1" applyBorder="1" applyAlignment="1">
      <alignment horizontal="center"/>
    </xf>
    <xf numFmtId="6" fontId="2" fillId="3" borderId="7" xfId="17" applyNumberFormat="1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6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 wrapText="1"/>
    </xf>
    <xf numFmtId="6" fontId="2" fillId="0" borderId="7" xfId="0" applyNumberFormat="1" applyFont="1" applyFill="1" applyBorder="1" applyAlignment="1">
      <alignment horizontal="center" wrapText="1"/>
    </xf>
    <xf numFmtId="4" fontId="2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 wrapText="1"/>
    </xf>
    <xf numFmtId="0" fontId="6" fillId="3" borderId="7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6" fontId="2" fillId="0" borderId="0" xfId="17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horizontal="center"/>
    </xf>
    <xf numFmtId="0" fontId="2" fillId="4" borderId="21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6" fontId="2" fillId="0" borderId="21" xfId="17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/>
    </xf>
    <xf numFmtId="49" fontId="2" fillId="0" borderId="26" xfId="0" applyNumberFormat="1" applyFont="1" applyFill="1" applyBorder="1" applyAlignment="1">
      <alignment wrapText="1"/>
    </xf>
    <xf numFmtId="0" fontId="6" fillId="0" borderId="27" xfId="0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44" fontId="0" fillId="0" borderId="0" xfId="17" applyBorder="1" applyAlignment="1">
      <alignment horizontal="center"/>
    </xf>
    <xf numFmtId="44" fontId="0" fillId="0" borderId="0" xfId="17" applyAlignment="1">
      <alignment horizontal="center"/>
    </xf>
    <xf numFmtId="49" fontId="2" fillId="0" borderId="28" xfId="0" applyNumberFormat="1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6" fontId="2" fillId="0" borderId="4" xfId="0" applyNumberFormat="1" applyFont="1" applyFill="1" applyBorder="1" applyAlignment="1">
      <alignment horizontal="center"/>
    </xf>
    <xf numFmtId="6" fontId="2" fillId="0" borderId="7" xfId="0" applyNumberFormat="1" applyFont="1" applyFill="1" applyBorder="1" applyAlignment="1">
      <alignment horizontal="center"/>
    </xf>
    <xf numFmtId="6" fontId="2" fillId="0" borderId="1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2" fillId="3" borderId="7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6" fontId="2" fillId="2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6" fontId="5" fillId="0" borderId="29" xfId="0" applyNumberFormat="1" applyFont="1" applyFill="1" applyBorder="1" applyAlignment="1">
      <alignment horizontal="center" wrapText="1"/>
    </xf>
    <xf numFmtId="6" fontId="5" fillId="0" borderId="23" xfId="0" applyNumberFormat="1" applyFont="1" applyFill="1" applyBorder="1" applyAlignment="1">
      <alignment horizontal="center" wrapText="1"/>
    </xf>
    <xf numFmtId="6" fontId="5" fillId="0" borderId="30" xfId="0" applyNumberFormat="1" applyFont="1" applyFill="1" applyBorder="1" applyAlignment="1">
      <alignment horizontal="center" wrapText="1"/>
    </xf>
    <xf numFmtId="49" fontId="1" fillId="5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workbookViewId="0" topLeftCell="A1">
      <selection activeCell="V1" sqref="V1"/>
    </sheetView>
  </sheetViews>
  <sheetFormatPr defaultColWidth="11.421875" defaultRowHeight="12.75"/>
  <cols>
    <col min="1" max="1" width="17.140625" style="0" customWidth="1"/>
    <col min="2" max="3" width="0" style="0" hidden="1" customWidth="1"/>
    <col min="4" max="4" width="32.00390625" style="0" customWidth="1"/>
    <col min="5" max="5" width="11.421875" style="0" hidden="1" customWidth="1"/>
    <col min="6" max="6" width="15.7109375" style="0" hidden="1" customWidth="1"/>
    <col min="7" max="7" width="28.00390625" style="0" customWidth="1"/>
    <col min="8" max="8" width="24.7109375" style="0" customWidth="1"/>
    <col min="9" max="11" width="11.421875" style="0" hidden="1" customWidth="1"/>
    <col min="12" max="12" width="12.57421875" style="0" hidden="1" customWidth="1"/>
    <col min="13" max="14" width="11.421875" style="0" hidden="1" customWidth="1"/>
    <col min="15" max="15" width="12.57421875" style="0" hidden="1" customWidth="1"/>
    <col min="17" max="17" width="0" style="0" hidden="1" customWidth="1"/>
    <col min="19" max="19" width="0" style="0" hidden="1" customWidth="1"/>
    <col min="20" max="20" width="13.28125" style="0" customWidth="1"/>
    <col min="21" max="21" width="13.00390625" style="0" customWidth="1"/>
    <col min="22" max="22" width="38.7109375" style="0" customWidth="1"/>
    <col min="23" max="23" width="23.00390625" style="187" customWidth="1"/>
    <col min="24" max="24" width="37.57421875" style="6" customWidth="1"/>
  </cols>
  <sheetData>
    <row r="1" spans="1:23" ht="93.75" customHeight="1">
      <c r="A1" s="214" t="s">
        <v>0</v>
      </c>
      <c r="B1" s="215"/>
      <c r="C1" s="215"/>
      <c r="D1" s="215"/>
      <c r="E1" s="215"/>
      <c r="F1" s="215"/>
      <c r="G1" s="215"/>
      <c r="H1" s="215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"/>
      <c r="T1" s="3"/>
      <c r="U1" s="4"/>
      <c r="V1" s="3"/>
      <c r="W1" s="5"/>
    </row>
    <row r="2" spans="1:23" ht="76.5" customHeight="1" thickBot="1">
      <c r="A2" s="7"/>
      <c r="B2" s="7"/>
      <c r="C2" s="8"/>
      <c r="D2" s="9"/>
      <c r="E2" s="10"/>
      <c r="F2" s="11"/>
      <c r="G2" s="12"/>
      <c r="H2" s="3"/>
      <c r="I2" s="2"/>
      <c r="J2" s="2"/>
      <c r="K2" s="2"/>
      <c r="L2" s="2"/>
      <c r="M2" s="2"/>
      <c r="N2" s="2"/>
      <c r="O2" s="2"/>
      <c r="P2" s="2"/>
      <c r="Q2" s="2"/>
      <c r="R2" s="13"/>
      <c r="S2" s="2"/>
      <c r="T2" s="3"/>
      <c r="U2" s="4"/>
      <c r="V2" s="3"/>
      <c r="W2" s="5"/>
    </row>
    <row r="3" spans="1:23" ht="76.5" customHeight="1" thickBot="1">
      <c r="A3" s="7"/>
      <c r="B3" s="7"/>
      <c r="C3" s="8"/>
      <c r="D3" s="217" t="s">
        <v>1</v>
      </c>
      <c r="E3" s="218"/>
      <c r="F3" s="218"/>
      <c r="G3" s="219"/>
      <c r="H3" s="3"/>
      <c r="I3" s="2"/>
      <c r="J3" s="2"/>
      <c r="K3" s="2"/>
      <c r="L3" s="2"/>
      <c r="M3" s="2"/>
      <c r="N3" s="2"/>
      <c r="O3" s="2"/>
      <c r="P3" s="2"/>
      <c r="Q3" s="2"/>
      <c r="R3" s="13"/>
      <c r="S3" s="2"/>
      <c r="T3" s="3"/>
      <c r="U3" s="4"/>
      <c r="V3" s="3"/>
      <c r="W3" s="5"/>
    </row>
    <row r="4" spans="1:24" ht="36.75" thickBot="1">
      <c r="A4" s="14"/>
      <c r="B4" s="15">
        <v>2</v>
      </c>
      <c r="C4" s="16">
        <v>410</v>
      </c>
      <c r="D4" s="17" t="s">
        <v>2</v>
      </c>
      <c r="E4" s="18" t="s">
        <v>3</v>
      </c>
      <c r="F4" s="18" t="s">
        <v>4</v>
      </c>
      <c r="G4" s="19" t="s">
        <v>5</v>
      </c>
      <c r="H4" s="19" t="s">
        <v>6</v>
      </c>
      <c r="I4" s="20">
        <v>5</v>
      </c>
      <c r="J4" s="20">
        <v>6</v>
      </c>
      <c r="K4" s="20">
        <v>6</v>
      </c>
      <c r="L4" s="20">
        <v>6</v>
      </c>
      <c r="M4" s="20">
        <v>4</v>
      </c>
      <c r="N4" s="20">
        <v>0</v>
      </c>
      <c r="O4" s="20">
        <v>6</v>
      </c>
      <c r="P4" s="20">
        <f>(I4*0.25+J4*0.3+K4*0.25+L4*0.1+M4*0.05+O4*0)*6</f>
        <v>32.1</v>
      </c>
      <c r="Q4" s="21">
        <v>3</v>
      </c>
      <c r="R4" s="22">
        <v>1.4</v>
      </c>
      <c r="S4" s="21">
        <v>3</v>
      </c>
      <c r="T4" s="20" t="str">
        <f>IF(S4=1,"1,00",IF(S4=2,"1,20",IF(S4=3,"1,30")))</f>
        <v>1,30</v>
      </c>
      <c r="U4" s="23">
        <f>P4*R4*T4</f>
        <v>58.422</v>
      </c>
      <c r="V4" s="19" t="s">
        <v>7</v>
      </c>
      <c r="W4" s="24">
        <v>165000</v>
      </c>
      <c r="X4" s="25" t="s">
        <v>8</v>
      </c>
    </row>
    <row r="5" spans="1:24" ht="54.75" thickBot="1">
      <c r="A5" s="14"/>
      <c r="B5" s="15">
        <v>16</v>
      </c>
      <c r="C5" s="16">
        <v>438</v>
      </c>
      <c r="D5" s="26" t="s">
        <v>9</v>
      </c>
      <c r="E5" s="27" t="s">
        <v>10</v>
      </c>
      <c r="F5" s="27" t="s">
        <v>11</v>
      </c>
      <c r="G5" s="28" t="s">
        <v>12</v>
      </c>
      <c r="H5" s="28" t="s">
        <v>13</v>
      </c>
      <c r="I5" s="29">
        <v>5</v>
      </c>
      <c r="J5" s="29">
        <v>6</v>
      </c>
      <c r="K5" s="29">
        <v>6</v>
      </c>
      <c r="L5" s="29">
        <v>5</v>
      </c>
      <c r="M5" s="29">
        <v>4</v>
      </c>
      <c r="N5" s="29">
        <v>0</v>
      </c>
      <c r="O5" s="29">
        <v>0</v>
      </c>
      <c r="P5" s="20">
        <f>(I5*0.25+J5*0.3+K5*0.25+L5*0.1+M5*0.05+O5*0)*6</f>
        <v>31.5</v>
      </c>
      <c r="Q5" s="29">
        <v>4</v>
      </c>
      <c r="R5" s="30" t="str">
        <f>IF(Q5=5,"1,5",IF(Q5=4,"1,4",IF(Q5=3,"1,10",IF(Q5&lt;=2,"1,0"))))</f>
        <v>1,4</v>
      </c>
      <c r="S5" s="29">
        <v>3</v>
      </c>
      <c r="T5" s="29" t="str">
        <f>IF(S5=1,"1,00",IF(S5=2,"1,20",IF(S5=3,"1,30")))</f>
        <v>1,30</v>
      </c>
      <c r="U5" s="31">
        <f>P5*R5*T5</f>
        <v>57.32999999999999</v>
      </c>
      <c r="V5" s="28" t="s">
        <v>14</v>
      </c>
      <c r="W5" s="32">
        <v>150000</v>
      </c>
      <c r="X5" s="33" t="s">
        <v>8</v>
      </c>
    </row>
    <row r="6" spans="1:24" ht="36.75" thickBot="1">
      <c r="A6" s="14"/>
      <c r="B6" s="15">
        <v>25</v>
      </c>
      <c r="C6" s="16">
        <v>437</v>
      </c>
      <c r="D6" s="34" t="s">
        <v>15</v>
      </c>
      <c r="E6" s="35" t="s">
        <v>16</v>
      </c>
      <c r="F6" s="35" t="s">
        <v>16</v>
      </c>
      <c r="G6" s="36" t="s">
        <v>17</v>
      </c>
      <c r="H6" s="36" t="s">
        <v>6</v>
      </c>
      <c r="I6" s="37">
        <v>5</v>
      </c>
      <c r="J6" s="37">
        <v>6</v>
      </c>
      <c r="K6" s="37">
        <v>5</v>
      </c>
      <c r="L6" s="37">
        <v>4</v>
      </c>
      <c r="M6" s="37">
        <v>5</v>
      </c>
      <c r="N6" s="37">
        <v>0</v>
      </c>
      <c r="O6" s="37">
        <v>5</v>
      </c>
      <c r="P6" s="20">
        <f>(I6*0.25+J6*0.3+K6*0.25+L6*0.1+M6*0.05+O6*0)*6</f>
        <v>29.700000000000003</v>
      </c>
      <c r="Q6" s="38">
        <v>4</v>
      </c>
      <c r="R6" s="39" t="str">
        <f>IF(Q6=5,"1,5",IF(Q6=4,"1,4",IF(Q6=3,"1,10",IF(Q6&lt;=2,"1,0"))))</f>
        <v>1,4</v>
      </c>
      <c r="S6" s="38">
        <v>3</v>
      </c>
      <c r="T6" s="37" t="str">
        <f>IF(S6=1,"1,00",IF(S6=2,"1,20",IF(S6=3,"1,30")))</f>
        <v>1,30</v>
      </c>
      <c r="U6" s="40">
        <f>P6*R6*T6</f>
        <v>54.054</v>
      </c>
      <c r="V6" s="36" t="s">
        <v>14</v>
      </c>
      <c r="W6" s="41">
        <v>168000</v>
      </c>
      <c r="X6" s="42" t="s">
        <v>8</v>
      </c>
    </row>
    <row r="7" spans="1:23" ht="76.5" customHeight="1" thickBot="1">
      <c r="A7" s="7"/>
      <c r="B7" s="7"/>
      <c r="C7" s="8"/>
      <c r="D7" s="9"/>
      <c r="E7" s="10"/>
      <c r="F7" s="11"/>
      <c r="G7" s="12"/>
      <c r="H7" s="3"/>
      <c r="I7" s="2"/>
      <c r="J7" s="2"/>
      <c r="K7" s="2"/>
      <c r="L7" s="2"/>
      <c r="M7" s="2"/>
      <c r="N7" s="2"/>
      <c r="O7" s="2"/>
      <c r="P7" s="2"/>
      <c r="Q7" s="2"/>
      <c r="R7" s="13"/>
      <c r="S7" s="2"/>
      <c r="T7" s="3"/>
      <c r="U7" s="4"/>
      <c r="V7" s="3"/>
      <c r="W7" s="5"/>
    </row>
    <row r="8" spans="1:23" ht="76.5" customHeight="1" thickBot="1">
      <c r="A8" s="7"/>
      <c r="B8" s="7"/>
      <c r="C8" s="8"/>
      <c r="D8" s="220" t="s">
        <v>18</v>
      </c>
      <c r="E8" s="221"/>
      <c r="F8" s="221"/>
      <c r="G8" s="222"/>
      <c r="H8" s="3"/>
      <c r="I8" s="2"/>
      <c r="J8" s="2"/>
      <c r="K8" s="2"/>
      <c r="L8" s="2"/>
      <c r="M8" s="2"/>
      <c r="N8" s="2"/>
      <c r="O8" s="2"/>
      <c r="P8" s="2"/>
      <c r="Q8" s="2"/>
      <c r="R8" s="13"/>
      <c r="S8" s="2"/>
      <c r="T8" s="3"/>
      <c r="U8" s="4"/>
      <c r="V8" s="3"/>
      <c r="W8" s="5"/>
    </row>
    <row r="9" spans="1:24" s="46" customFormat="1" ht="44.25" customHeight="1" thickBot="1">
      <c r="A9" s="43"/>
      <c r="B9" s="44">
        <v>155</v>
      </c>
      <c r="C9" s="45">
        <v>501</v>
      </c>
      <c r="D9" s="17" t="s">
        <v>19</v>
      </c>
      <c r="E9" s="18" t="s">
        <v>16</v>
      </c>
      <c r="F9" s="18" t="s">
        <v>16</v>
      </c>
      <c r="G9" s="19"/>
      <c r="H9" s="19" t="s">
        <v>20</v>
      </c>
      <c r="I9" s="20">
        <v>4</v>
      </c>
      <c r="J9" s="20">
        <v>4</v>
      </c>
      <c r="K9" s="20">
        <v>4</v>
      </c>
      <c r="L9" s="20">
        <v>4</v>
      </c>
      <c r="M9" s="20">
        <v>4</v>
      </c>
      <c r="N9" s="20">
        <v>4</v>
      </c>
      <c r="O9" s="20">
        <v>0</v>
      </c>
      <c r="P9" s="20">
        <f>(I9*0.25+J9*0.3+K9*0.25+L9*0.1+M9*0.05+O9*0)*6</f>
        <v>22.8</v>
      </c>
      <c r="Q9" s="20">
        <v>4</v>
      </c>
      <c r="R9" s="22" t="str">
        <f>IF(Q9=5,"1,5",IF(Q9=4,"1,4",IF(Q9=3,"1,10",IF(Q9&lt;=2,"1,0"))))</f>
        <v>1,4</v>
      </c>
      <c r="S9" s="21">
        <v>3</v>
      </c>
      <c r="T9" s="20" t="str">
        <f>IF(S9=1,"1,00",IF(S9=2,"1,20",IF(S9=3,"1,30")))</f>
        <v>1,30</v>
      </c>
      <c r="U9" s="23">
        <f>P9*R9*T9</f>
        <v>41.496</v>
      </c>
      <c r="V9" s="205"/>
      <c r="W9" s="207">
        <v>50000</v>
      </c>
      <c r="X9" s="209" t="s">
        <v>21</v>
      </c>
    </row>
    <row r="10" spans="1:24" s="46" customFormat="1" ht="53.25" customHeight="1" thickBot="1">
      <c r="A10" s="43"/>
      <c r="B10" s="47">
        <v>318</v>
      </c>
      <c r="C10" s="48">
        <v>154</v>
      </c>
      <c r="D10" s="34" t="s">
        <v>22</v>
      </c>
      <c r="E10" s="35" t="s">
        <v>23</v>
      </c>
      <c r="F10" s="35" t="s">
        <v>24</v>
      </c>
      <c r="G10" s="36"/>
      <c r="H10" s="36" t="s">
        <v>20</v>
      </c>
      <c r="I10" s="35" t="s">
        <v>25</v>
      </c>
      <c r="J10" s="35" t="s">
        <v>25</v>
      </c>
      <c r="K10" s="35" t="s">
        <v>25</v>
      </c>
      <c r="L10" s="37">
        <v>4</v>
      </c>
      <c r="M10" s="35" t="s">
        <v>26</v>
      </c>
      <c r="N10" s="35" t="s">
        <v>25</v>
      </c>
      <c r="O10" s="37">
        <v>4</v>
      </c>
      <c r="P10" s="20">
        <f>(I10*0.25+J10*0.3+K10*0.25+L10*0.1+M10*0.05+O10*0)*6</f>
        <v>21.6</v>
      </c>
      <c r="Q10" s="37">
        <v>3</v>
      </c>
      <c r="R10" s="39" t="str">
        <f>IF(Q10=5,"1,5",IF(Q10=4,"1,4",IF(Q10=3,"1,10",IF(Q10&lt;=2,"1,0"))))</f>
        <v>1,10</v>
      </c>
      <c r="S10" s="38">
        <v>3</v>
      </c>
      <c r="T10" s="37" t="str">
        <f>IF(S10=1,"1,00",IF(S10=2,"1,20",IF(S10=3,"1,30")))</f>
        <v>1,30</v>
      </c>
      <c r="U10" s="40">
        <f>P10*R10*T10</f>
        <v>30.88800000000001</v>
      </c>
      <c r="V10" s="206"/>
      <c r="W10" s="208"/>
      <c r="X10" s="210"/>
    </row>
    <row r="11" spans="1:24" s="46" customFormat="1" ht="53.25" customHeight="1" thickBot="1">
      <c r="A11" s="43"/>
      <c r="B11" s="49"/>
      <c r="C11" s="49"/>
      <c r="D11" s="50"/>
      <c r="E11" s="51"/>
      <c r="F11" s="51"/>
      <c r="G11" s="50"/>
      <c r="H11" s="50"/>
      <c r="I11" s="51"/>
      <c r="J11" s="51"/>
      <c r="K11" s="51"/>
      <c r="L11" s="52"/>
      <c r="M11" s="51"/>
      <c r="N11" s="51"/>
      <c r="O11" s="52"/>
      <c r="P11" s="52"/>
      <c r="Q11" s="52"/>
      <c r="R11" s="53"/>
      <c r="S11" s="54"/>
      <c r="T11" s="52"/>
      <c r="U11" s="55"/>
      <c r="V11" s="56"/>
      <c r="W11" s="57"/>
      <c r="X11" s="8"/>
    </row>
    <row r="12" spans="1:24" s="46" customFormat="1" ht="53.25" customHeight="1" thickBot="1">
      <c r="A12" s="43"/>
      <c r="B12" s="49"/>
      <c r="C12" s="49"/>
      <c r="D12" s="211" t="s">
        <v>27</v>
      </c>
      <c r="E12" s="212"/>
      <c r="F12" s="212"/>
      <c r="G12" s="213"/>
      <c r="H12" s="50"/>
      <c r="I12" s="51"/>
      <c r="J12" s="51"/>
      <c r="K12" s="51"/>
      <c r="L12" s="52"/>
      <c r="M12" s="51"/>
      <c r="N12" s="51"/>
      <c r="O12" s="52"/>
      <c r="P12" s="52"/>
      <c r="Q12" s="52"/>
      <c r="R12" s="53"/>
      <c r="S12" s="54"/>
      <c r="T12" s="52"/>
      <c r="U12" s="55"/>
      <c r="V12" s="56"/>
      <c r="W12" s="57"/>
      <c r="X12" s="8"/>
    </row>
    <row r="13" spans="1:24" ht="36">
      <c r="A13" s="58"/>
      <c r="D13" s="60" t="s">
        <v>28</v>
      </c>
      <c r="E13" s="61" t="s">
        <v>29</v>
      </c>
      <c r="F13" s="61" t="s">
        <v>30</v>
      </c>
      <c r="G13" s="62" t="s">
        <v>31</v>
      </c>
      <c r="H13" s="62" t="s">
        <v>32</v>
      </c>
      <c r="I13" s="63">
        <v>4</v>
      </c>
      <c r="J13" s="63">
        <v>5</v>
      </c>
      <c r="K13" s="63">
        <v>6</v>
      </c>
      <c r="L13" s="63">
        <v>5</v>
      </c>
      <c r="M13" s="63">
        <v>5</v>
      </c>
      <c r="N13" s="63">
        <v>0</v>
      </c>
      <c r="O13" s="63">
        <v>0</v>
      </c>
      <c r="P13" s="20">
        <f>(I13*0.25+J13*0.3+K13*0.25+L13*0.1+M13*0.05+O13*0)*6</f>
        <v>28.5</v>
      </c>
      <c r="Q13" s="64">
        <v>5</v>
      </c>
      <c r="R13" s="65">
        <v>1.4</v>
      </c>
      <c r="S13" s="66">
        <v>1</v>
      </c>
      <c r="T13" s="63">
        <v>1</v>
      </c>
      <c r="U13" s="23">
        <f>P13*R13*T13</f>
        <v>39.9</v>
      </c>
      <c r="V13" s="62" t="s">
        <v>33</v>
      </c>
      <c r="W13" s="67">
        <v>80000</v>
      </c>
      <c r="X13" s="68" t="s">
        <v>34</v>
      </c>
    </row>
    <row r="14" spans="1:24" ht="39">
      <c r="A14" s="69"/>
      <c r="B14" s="70">
        <v>26</v>
      </c>
      <c r="C14" s="48">
        <v>408</v>
      </c>
      <c r="D14" s="71" t="s">
        <v>15</v>
      </c>
      <c r="E14" s="72" t="s">
        <v>16</v>
      </c>
      <c r="F14" s="72" t="s">
        <v>16</v>
      </c>
      <c r="G14" s="73" t="s">
        <v>35</v>
      </c>
      <c r="H14" s="73" t="s">
        <v>6</v>
      </c>
      <c r="I14" s="74">
        <v>5</v>
      </c>
      <c r="J14" s="74">
        <v>6</v>
      </c>
      <c r="K14" s="74">
        <v>4</v>
      </c>
      <c r="L14" s="74">
        <v>4</v>
      </c>
      <c r="M14" s="74">
        <v>5</v>
      </c>
      <c r="N14" s="74">
        <v>0</v>
      </c>
      <c r="O14" s="74">
        <v>5</v>
      </c>
      <c r="P14" s="29">
        <v>28.2</v>
      </c>
      <c r="Q14" s="75">
        <v>4</v>
      </c>
      <c r="R14" s="76" t="s">
        <v>36</v>
      </c>
      <c r="S14" s="75">
        <v>3</v>
      </c>
      <c r="T14" s="74" t="s">
        <v>37</v>
      </c>
      <c r="U14" s="31">
        <v>51.324000000000005</v>
      </c>
      <c r="V14" s="73" t="s">
        <v>14</v>
      </c>
      <c r="W14" s="77">
        <v>200000</v>
      </c>
      <c r="X14" s="78" t="s">
        <v>38</v>
      </c>
    </row>
    <row r="15" spans="1:24" ht="72.75" thickBot="1">
      <c r="A15" s="69"/>
      <c r="B15" s="79">
        <v>70</v>
      </c>
      <c r="C15" s="48">
        <v>443</v>
      </c>
      <c r="D15" s="80" t="s">
        <v>15</v>
      </c>
      <c r="E15" s="81" t="s">
        <v>39</v>
      </c>
      <c r="F15" s="81" t="s">
        <v>40</v>
      </c>
      <c r="G15" s="82" t="s">
        <v>41</v>
      </c>
      <c r="H15" s="82" t="s">
        <v>6</v>
      </c>
      <c r="I15" s="83">
        <v>4</v>
      </c>
      <c r="J15" s="83">
        <v>5</v>
      </c>
      <c r="K15" s="83">
        <v>4</v>
      </c>
      <c r="L15" s="83">
        <v>4</v>
      </c>
      <c r="M15" s="83">
        <v>3</v>
      </c>
      <c r="N15" s="83">
        <v>0</v>
      </c>
      <c r="O15" s="83">
        <v>0</v>
      </c>
      <c r="P15" s="37">
        <v>24.3</v>
      </c>
      <c r="Q15" s="84">
        <v>4</v>
      </c>
      <c r="R15" s="85" t="s">
        <v>36</v>
      </c>
      <c r="S15" s="86">
        <v>3</v>
      </c>
      <c r="T15" s="87" t="s">
        <v>37</v>
      </c>
      <c r="U15" s="40">
        <v>44.226</v>
      </c>
      <c r="V15" s="82" t="s">
        <v>42</v>
      </c>
      <c r="W15" s="88">
        <v>230000</v>
      </c>
      <c r="X15" s="89" t="s">
        <v>43</v>
      </c>
    </row>
    <row r="16" spans="1:24" s="91" customFormat="1" ht="66.75" customHeight="1">
      <c r="A16" s="90"/>
      <c r="D16" s="50"/>
      <c r="E16" s="51"/>
      <c r="F16" s="51"/>
      <c r="G16" s="50"/>
      <c r="H16" s="50"/>
      <c r="I16" s="52"/>
      <c r="J16" s="52"/>
      <c r="K16" s="52"/>
      <c r="L16" s="52"/>
      <c r="M16" s="52"/>
      <c r="N16" s="52"/>
      <c r="O16" s="52"/>
      <c r="P16" s="52"/>
      <c r="Q16" s="54"/>
      <c r="R16" s="53"/>
      <c r="S16" s="54"/>
      <c r="T16" s="52"/>
      <c r="U16" s="55"/>
      <c r="V16" s="50"/>
      <c r="W16" s="92"/>
      <c r="X16" s="93"/>
    </row>
    <row r="17" spans="1:24" ht="18.75" thickBot="1">
      <c r="A17" s="58"/>
      <c r="D17" s="50"/>
      <c r="E17" s="51"/>
      <c r="F17" s="51"/>
      <c r="G17" s="50"/>
      <c r="H17" s="50"/>
      <c r="I17" s="94"/>
      <c r="J17" s="94"/>
      <c r="K17" s="94"/>
      <c r="L17" s="94"/>
      <c r="M17" s="94"/>
      <c r="N17" s="94"/>
      <c r="O17" s="94"/>
      <c r="P17" s="52"/>
      <c r="Q17" s="54"/>
      <c r="R17" s="53"/>
      <c r="S17" s="54"/>
      <c r="T17" s="52"/>
      <c r="U17" s="55"/>
      <c r="V17" s="50"/>
      <c r="W17" s="92"/>
      <c r="X17" s="93"/>
    </row>
    <row r="18" spans="1:24" ht="64.5" thickBot="1">
      <c r="A18" s="95" t="s">
        <v>44</v>
      </c>
      <c r="B18" s="96" t="s">
        <v>45</v>
      </c>
      <c r="C18" s="96" t="s">
        <v>46</v>
      </c>
      <c r="D18" s="97" t="s">
        <v>47</v>
      </c>
      <c r="E18" s="97" t="s">
        <v>48</v>
      </c>
      <c r="F18" s="97" t="s">
        <v>49</v>
      </c>
      <c r="G18" s="97" t="s">
        <v>50</v>
      </c>
      <c r="H18" s="97" t="s">
        <v>51</v>
      </c>
      <c r="I18" s="98" t="s">
        <v>52</v>
      </c>
      <c r="J18" s="98" t="s">
        <v>53</v>
      </c>
      <c r="K18" s="98" t="s">
        <v>54</v>
      </c>
      <c r="L18" s="98" t="s">
        <v>55</v>
      </c>
      <c r="M18" s="98" t="s">
        <v>56</v>
      </c>
      <c r="N18" s="98" t="s">
        <v>57</v>
      </c>
      <c r="O18" s="98" t="s">
        <v>58</v>
      </c>
      <c r="P18" s="98" t="s">
        <v>59</v>
      </c>
      <c r="Q18" s="99" t="s">
        <v>60</v>
      </c>
      <c r="R18" s="100" t="s">
        <v>61</v>
      </c>
      <c r="S18" s="99" t="s">
        <v>62</v>
      </c>
      <c r="T18" s="98" t="s">
        <v>63</v>
      </c>
      <c r="U18" s="101" t="s">
        <v>64</v>
      </c>
      <c r="V18" s="97" t="s">
        <v>65</v>
      </c>
      <c r="W18" s="102" t="s">
        <v>66</v>
      </c>
      <c r="X18" s="103" t="s">
        <v>67</v>
      </c>
    </row>
    <row r="19" spans="1:24" ht="56.25" customHeight="1" thickBot="1">
      <c r="A19" s="104">
        <v>1</v>
      </c>
      <c r="B19" s="79">
        <v>12</v>
      </c>
      <c r="C19" s="70">
        <v>406</v>
      </c>
      <c r="D19" s="73" t="s">
        <v>68</v>
      </c>
      <c r="E19" s="105" t="s">
        <v>69</v>
      </c>
      <c r="F19" s="105" t="s">
        <v>70</v>
      </c>
      <c r="G19" s="73" t="s">
        <v>71</v>
      </c>
      <c r="H19" s="73" t="s">
        <v>72</v>
      </c>
      <c r="I19" s="74">
        <v>6</v>
      </c>
      <c r="J19" s="74">
        <v>6</v>
      </c>
      <c r="K19" s="74">
        <v>5</v>
      </c>
      <c r="L19" s="74">
        <v>6</v>
      </c>
      <c r="M19" s="74">
        <v>5</v>
      </c>
      <c r="N19" s="74">
        <v>0</v>
      </c>
      <c r="O19" s="74">
        <v>0</v>
      </c>
      <c r="P19" s="20">
        <f aca="true" t="shared" si="0" ref="P19:P24">(I19*0.25+J19*0.3+K19*0.25+L19*0.1+M19*0.05+O19*0)*6</f>
        <v>32.400000000000006</v>
      </c>
      <c r="Q19" s="106">
        <v>4</v>
      </c>
      <c r="R19" s="107" t="str">
        <f aca="true" t="shared" si="1" ref="R19:R50">IF(Q19=5,"1,5",IF(Q19=4,"1,4",IF(Q19=3,"1,10",IF(Q19&lt;=2,"1,0"))))</f>
        <v>1,4</v>
      </c>
      <c r="S19" s="75">
        <v>3</v>
      </c>
      <c r="T19" s="108" t="str">
        <f aca="true" t="shared" si="2" ref="T19:T49">IF(S19=1,"1,00",IF(S19=2,"1,20",IF(S19=3,"1,30")))</f>
        <v>1,30</v>
      </c>
      <c r="U19" s="31">
        <f>P19*R19*T19</f>
        <v>58.96800000000001</v>
      </c>
      <c r="V19" s="73" t="s">
        <v>73</v>
      </c>
      <c r="W19" s="109">
        <v>550000</v>
      </c>
      <c r="X19" s="110" t="s">
        <v>74</v>
      </c>
    </row>
    <row r="20" spans="1:24" ht="45.75" customHeight="1">
      <c r="A20" s="204">
        <v>2</v>
      </c>
      <c r="B20" s="79">
        <v>15</v>
      </c>
      <c r="C20" s="70">
        <v>407</v>
      </c>
      <c r="D20" s="177" t="s">
        <v>68</v>
      </c>
      <c r="E20" s="112" t="s">
        <v>69</v>
      </c>
      <c r="F20" s="112" t="s">
        <v>70</v>
      </c>
      <c r="G20" s="177" t="s">
        <v>75</v>
      </c>
      <c r="H20" s="177" t="s">
        <v>72</v>
      </c>
      <c r="I20" s="59">
        <v>5</v>
      </c>
      <c r="J20" s="113">
        <v>6</v>
      </c>
      <c r="K20" s="113">
        <v>6</v>
      </c>
      <c r="L20" s="113">
        <v>6</v>
      </c>
      <c r="M20" s="113">
        <v>3</v>
      </c>
      <c r="N20" s="113">
        <v>0</v>
      </c>
      <c r="O20" s="113">
        <v>0</v>
      </c>
      <c r="P20" s="178">
        <f t="shared" si="0"/>
        <v>31.800000000000004</v>
      </c>
      <c r="Q20" s="114">
        <v>4</v>
      </c>
      <c r="R20" s="146" t="str">
        <f t="shared" si="1"/>
        <v>1,4</v>
      </c>
      <c r="S20" s="115">
        <v>3</v>
      </c>
      <c r="T20" s="147" t="str">
        <f t="shared" si="2"/>
        <v>1,30</v>
      </c>
      <c r="U20" s="148">
        <f>P20*R20*T20</f>
        <v>57.876000000000005</v>
      </c>
      <c r="V20" s="73" t="s">
        <v>73</v>
      </c>
      <c r="W20" s="77">
        <v>700000</v>
      </c>
      <c r="X20" s="110" t="s">
        <v>76</v>
      </c>
    </row>
    <row r="21" spans="1:24" ht="60.75" customHeight="1" thickBot="1">
      <c r="A21" s="204"/>
      <c r="B21" s="79"/>
      <c r="C21" s="70"/>
      <c r="D21" s="177"/>
      <c r="E21" s="112"/>
      <c r="F21" s="112"/>
      <c r="G21" s="177"/>
      <c r="H21" s="177"/>
      <c r="I21" s="59"/>
      <c r="J21" s="113"/>
      <c r="K21" s="113"/>
      <c r="L21" s="113"/>
      <c r="M21" s="113"/>
      <c r="N21" s="113"/>
      <c r="O21" s="113"/>
      <c r="P21" s="179"/>
      <c r="Q21" s="114"/>
      <c r="R21" s="146"/>
      <c r="S21" s="115"/>
      <c r="T21" s="147"/>
      <c r="U21" s="148"/>
      <c r="V21" s="73" t="s">
        <v>77</v>
      </c>
      <c r="W21" s="77">
        <v>260000</v>
      </c>
      <c r="X21" s="110" t="s">
        <v>78</v>
      </c>
    </row>
    <row r="22" spans="1:24" ht="45.75" customHeight="1">
      <c r="A22" s="204">
        <v>3</v>
      </c>
      <c r="B22" s="79">
        <v>15</v>
      </c>
      <c r="C22" s="70">
        <v>407</v>
      </c>
      <c r="D22" s="177" t="s">
        <v>68</v>
      </c>
      <c r="E22" s="112" t="s">
        <v>69</v>
      </c>
      <c r="F22" s="112" t="s">
        <v>70</v>
      </c>
      <c r="G22" s="116" t="s">
        <v>79</v>
      </c>
      <c r="H22" s="116" t="s">
        <v>72</v>
      </c>
      <c r="I22" s="117">
        <v>5</v>
      </c>
      <c r="J22" s="118">
        <v>6</v>
      </c>
      <c r="K22" s="118">
        <v>6</v>
      </c>
      <c r="L22" s="118">
        <v>6</v>
      </c>
      <c r="M22" s="118">
        <v>3</v>
      </c>
      <c r="N22" s="118">
        <v>0</v>
      </c>
      <c r="O22" s="118">
        <v>0</v>
      </c>
      <c r="P22" s="178">
        <f t="shared" si="0"/>
        <v>31.800000000000004</v>
      </c>
      <c r="Q22" s="119">
        <v>4</v>
      </c>
      <c r="R22" s="146" t="str">
        <f t="shared" si="1"/>
        <v>1,4</v>
      </c>
      <c r="S22" s="115">
        <v>3</v>
      </c>
      <c r="T22" s="147" t="str">
        <f t="shared" si="2"/>
        <v>1,30</v>
      </c>
      <c r="U22" s="148">
        <f>P22*R22*T22</f>
        <v>57.876000000000005</v>
      </c>
      <c r="V22" s="73" t="s">
        <v>73</v>
      </c>
      <c r="W22" s="77">
        <v>800000</v>
      </c>
      <c r="X22" s="110" t="s">
        <v>76</v>
      </c>
    </row>
    <row r="23" spans="1:24" ht="63" customHeight="1" thickBot="1">
      <c r="A23" s="204"/>
      <c r="B23" s="79"/>
      <c r="C23" s="70"/>
      <c r="D23" s="177"/>
      <c r="E23" s="112"/>
      <c r="F23" s="112"/>
      <c r="G23" s="116"/>
      <c r="H23" s="116"/>
      <c r="I23" s="117"/>
      <c r="J23" s="118"/>
      <c r="K23" s="118"/>
      <c r="L23" s="118"/>
      <c r="M23" s="118"/>
      <c r="N23" s="118"/>
      <c r="O23" s="118"/>
      <c r="P23" s="179"/>
      <c r="Q23" s="119"/>
      <c r="R23" s="146"/>
      <c r="S23" s="115"/>
      <c r="T23" s="147"/>
      <c r="U23" s="148"/>
      <c r="V23" s="73" t="s">
        <v>80</v>
      </c>
      <c r="W23" s="77">
        <v>300000</v>
      </c>
      <c r="X23" s="110" t="s">
        <v>78</v>
      </c>
    </row>
    <row r="24" spans="1:24" ht="36">
      <c r="A24" s="204">
        <v>4</v>
      </c>
      <c r="B24" s="79">
        <v>7</v>
      </c>
      <c r="C24" s="70">
        <v>403</v>
      </c>
      <c r="D24" s="177" t="s">
        <v>81</v>
      </c>
      <c r="E24" s="120" t="s">
        <v>82</v>
      </c>
      <c r="F24" s="120" t="s">
        <v>83</v>
      </c>
      <c r="G24" s="177" t="s">
        <v>84</v>
      </c>
      <c r="H24" s="177" t="s">
        <v>85</v>
      </c>
      <c r="I24" s="113">
        <v>6</v>
      </c>
      <c r="J24" s="113">
        <v>5</v>
      </c>
      <c r="K24" s="113">
        <v>5</v>
      </c>
      <c r="L24" s="113">
        <v>6</v>
      </c>
      <c r="M24" s="113">
        <v>3</v>
      </c>
      <c r="N24" s="113">
        <v>0</v>
      </c>
      <c r="O24" s="113">
        <v>0</v>
      </c>
      <c r="P24" s="178">
        <f t="shared" si="0"/>
        <v>30</v>
      </c>
      <c r="Q24" s="114">
        <v>4</v>
      </c>
      <c r="R24" s="146" t="str">
        <f t="shared" si="1"/>
        <v>1,4</v>
      </c>
      <c r="S24" s="115">
        <v>3</v>
      </c>
      <c r="T24" s="147" t="str">
        <f t="shared" si="2"/>
        <v>1,30</v>
      </c>
      <c r="U24" s="148">
        <f>P24*R24*T24</f>
        <v>54.6</v>
      </c>
      <c r="V24" s="73" t="s">
        <v>73</v>
      </c>
      <c r="W24" s="121">
        <v>2470000</v>
      </c>
      <c r="X24" s="110" t="s">
        <v>86</v>
      </c>
    </row>
    <row r="25" spans="1:24" ht="62.25" customHeight="1" thickBot="1">
      <c r="A25" s="204"/>
      <c r="B25" s="79"/>
      <c r="C25" s="70"/>
      <c r="D25" s="177"/>
      <c r="E25" s="120"/>
      <c r="F25" s="120"/>
      <c r="G25" s="177"/>
      <c r="H25" s="177"/>
      <c r="I25" s="113"/>
      <c r="J25" s="113"/>
      <c r="K25" s="113"/>
      <c r="L25" s="113"/>
      <c r="M25" s="113"/>
      <c r="N25" s="113"/>
      <c r="O25" s="113"/>
      <c r="P25" s="179"/>
      <c r="Q25" s="114"/>
      <c r="R25" s="146"/>
      <c r="S25" s="115"/>
      <c r="T25" s="147"/>
      <c r="U25" s="148"/>
      <c r="V25" s="73" t="s">
        <v>80</v>
      </c>
      <c r="W25" s="77">
        <v>560000</v>
      </c>
      <c r="X25" s="110" t="s">
        <v>78</v>
      </c>
    </row>
    <row r="26" spans="1:24" ht="54.75" thickBot="1">
      <c r="A26" s="122">
        <v>5</v>
      </c>
      <c r="B26" s="70">
        <v>11</v>
      </c>
      <c r="C26" s="70">
        <v>405</v>
      </c>
      <c r="D26" s="73" t="s">
        <v>87</v>
      </c>
      <c r="E26" s="72" t="s">
        <v>88</v>
      </c>
      <c r="F26" s="72" t="s">
        <v>89</v>
      </c>
      <c r="G26" s="73" t="s">
        <v>90</v>
      </c>
      <c r="H26" s="73" t="s">
        <v>91</v>
      </c>
      <c r="I26" s="74">
        <v>5</v>
      </c>
      <c r="J26" s="74">
        <v>5</v>
      </c>
      <c r="K26" s="74">
        <v>5</v>
      </c>
      <c r="L26" s="74">
        <v>5</v>
      </c>
      <c r="M26" s="74">
        <v>5</v>
      </c>
      <c r="N26" s="74">
        <v>0</v>
      </c>
      <c r="O26" s="74">
        <v>0</v>
      </c>
      <c r="P26" s="20">
        <f>(I26*0.25+J26*0.3+K26*0.25+L26*0.1+M26*0.05+O26*0)*6</f>
        <v>28.5</v>
      </c>
      <c r="Q26" s="75">
        <v>4</v>
      </c>
      <c r="R26" s="76" t="str">
        <f t="shared" si="1"/>
        <v>1,4</v>
      </c>
      <c r="S26" s="75">
        <v>3</v>
      </c>
      <c r="T26" s="74" t="str">
        <f t="shared" si="2"/>
        <v>1,30</v>
      </c>
      <c r="U26" s="31">
        <f>P26*R26*T26</f>
        <v>51.87</v>
      </c>
      <c r="V26" s="73" t="s">
        <v>92</v>
      </c>
      <c r="W26" s="77">
        <v>100000</v>
      </c>
      <c r="X26" s="78" t="s">
        <v>93</v>
      </c>
    </row>
    <row r="27" spans="1:24" ht="66.75" customHeight="1" thickBot="1">
      <c r="A27" s="122">
        <v>6</v>
      </c>
      <c r="B27" s="79">
        <v>17</v>
      </c>
      <c r="C27" s="70">
        <v>409</v>
      </c>
      <c r="D27" s="73" t="s">
        <v>94</v>
      </c>
      <c r="E27" s="72" t="s">
        <v>16</v>
      </c>
      <c r="F27" s="72" t="s">
        <v>16</v>
      </c>
      <c r="G27" s="73"/>
      <c r="H27" s="73" t="s">
        <v>95</v>
      </c>
      <c r="I27" s="74">
        <v>5</v>
      </c>
      <c r="J27" s="74">
        <v>6</v>
      </c>
      <c r="K27" s="74">
        <v>5</v>
      </c>
      <c r="L27" s="74">
        <v>6</v>
      </c>
      <c r="M27" s="74">
        <v>4</v>
      </c>
      <c r="N27" s="74">
        <v>0</v>
      </c>
      <c r="O27" s="74">
        <v>0</v>
      </c>
      <c r="P27" s="20">
        <f aca="true" t="shared" si="3" ref="P27:P41">(I27*0.25+J27*0.3+K27*0.25+L27*0.1+M27*0.05+O27*0)*6</f>
        <v>30.6</v>
      </c>
      <c r="Q27" s="108">
        <v>4</v>
      </c>
      <c r="R27" s="107" t="str">
        <f t="shared" si="1"/>
        <v>1,4</v>
      </c>
      <c r="S27" s="75">
        <v>2</v>
      </c>
      <c r="T27" s="108" t="str">
        <f t="shared" si="2"/>
        <v>1,20</v>
      </c>
      <c r="U27" s="31">
        <f aca="true" t="shared" si="4" ref="U27:U41">P27*R27*T27</f>
        <v>51.407999999999994</v>
      </c>
      <c r="V27" s="73" t="s">
        <v>96</v>
      </c>
      <c r="W27" s="77">
        <v>200000</v>
      </c>
      <c r="X27" s="110" t="s">
        <v>97</v>
      </c>
    </row>
    <row r="28" spans="1:24" ht="39.75" thickBot="1">
      <c r="A28" s="122">
        <v>7</v>
      </c>
      <c r="B28" s="70">
        <v>26</v>
      </c>
      <c r="C28" s="70">
        <v>408</v>
      </c>
      <c r="D28" s="73" t="s">
        <v>15</v>
      </c>
      <c r="E28" s="72" t="s">
        <v>16</v>
      </c>
      <c r="F28" s="72" t="s">
        <v>16</v>
      </c>
      <c r="G28" s="73" t="s">
        <v>35</v>
      </c>
      <c r="H28" s="73" t="s">
        <v>6</v>
      </c>
      <c r="I28" s="74">
        <v>5</v>
      </c>
      <c r="J28" s="74">
        <v>6</v>
      </c>
      <c r="K28" s="74">
        <v>4</v>
      </c>
      <c r="L28" s="74">
        <v>4</v>
      </c>
      <c r="M28" s="74">
        <v>5</v>
      </c>
      <c r="N28" s="74">
        <v>0</v>
      </c>
      <c r="O28" s="74">
        <v>5</v>
      </c>
      <c r="P28" s="20">
        <f>(I28*0.25+J28*0.3+K28*0.25+L28*0.1+M28*0.05+O28*0)*6</f>
        <v>28.200000000000003</v>
      </c>
      <c r="Q28" s="75">
        <v>4</v>
      </c>
      <c r="R28" s="76" t="str">
        <f t="shared" si="1"/>
        <v>1,4</v>
      </c>
      <c r="S28" s="75">
        <v>3</v>
      </c>
      <c r="T28" s="74" t="str">
        <f t="shared" si="2"/>
        <v>1,30</v>
      </c>
      <c r="U28" s="31">
        <f>P28*R28*T28</f>
        <v>51.324000000000005</v>
      </c>
      <c r="V28" s="73" t="s">
        <v>14</v>
      </c>
      <c r="W28" s="77">
        <v>200000</v>
      </c>
      <c r="X28" s="78" t="s">
        <v>38</v>
      </c>
    </row>
    <row r="29" spans="1:24" ht="54.75" thickBot="1">
      <c r="A29" s="123">
        <v>8</v>
      </c>
      <c r="B29" s="124">
        <v>6</v>
      </c>
      <c r="C29" s="125">
        <v>404</v>
      </c>
      <c r="D29" s="62" t="s">
        <v>81</v>
      </c>
      <c r="E29" s="61"/>
      <c r="F29" s="61" t="s">
        <v>98</v>
      </c>
      <c r="G29" s="62" t="s">
        <v>99</v>
      </c>
      <c r="H29" s="62" t="s">
        <v>85</v>
      </c>
      <c r="I29" s="126">
        <v>5</v>
      </c>
      <c r="J29" s="126">
        <v>5</v>
      </c>
      <c r="K29" s="126">
        <v>5</v>
      </c>
      <c r="L29" s="126">
        <v>4</v>
      </c>
      <c r="M29" s="126">
        <v>4</v>
      </c>
      <c r="N29" s="126">
        <v>0</v>
      </c>
      <c r="O29" s="126">
        <v>0</v>
      </c>
      <c r="P29" s="20">
        <f>(I29*0.25+J29*0.3+K29*0.25+L29*0.1+M29*0.05+O29*0)*6</f>
        <v>27.6</v>
      </c>
      <c r="Q29" s="64">
        <v>4</v>
      </c>
      <c r="R29" s="65" t="str">
        <f t="shared" si="1"/>
        <v>1,4</v>
      </c>
      <c r="S29" s="66">
        <v>3</v>
      </c>
      <c r="T29" s="63" t="str">
        <f t="shared" si="2"/>
        <v>1,30</v>
      </c>
      <c r="U29" s="23">
        <f>P29*R29*T29</f>
        <v>50.232</v>
      </c>
      <c r="V29" s="62" t="s">
        <v>100</v>
      </c>
      <c r="W29" s="127">
        <v>50000</v>
      </c>
      <c r="X29" s="128" t="s">
        <v>101</v>
      </c>
    </row>
    <row r="30" spans="1:24" ht="72.75" thickBot="1">
      <c r="A30" s="122">
        <v>9</v>
      </c>
      <c r="B30" s="70">
        <v>66</v>
      </c>
      <c r="C30" s="70">
        <v>442</v>
      </c>
      <c r="D30" s="73" t="s">
        <v>102</v>
      </c>
      <c r="E30" s="72" t="s">
        <v>103</v>
      </c>
      <c r="F30" s="72" t="s">
        <v>104</v>
      </c>
      <c r="G30" s="73" t="s">
        <v>105</v>
      </c>
      <c r="H30" s="73" t="s">
        <v>106</v>
      </c>
      <c r="I30" s="74">
        <v>4</v>
      </c>
      <c r="J30" s="74">
        <v>5</v>
      </c>
      <c r="K30" s="74">
        <v>4</v>
      </c>
      <c r="L30" s="74">
        <v>5</v>
      </c>
      <c r="M30" s="74">
        <v>4</v>
      </c>
      <c r="N30" s="74">
        <v>0</v>
      </c>
      <c r="O30" s="74">
        <v>0</v>
      </c>
      <c r="P30" s="20">
        <f t="shared" si="3"/>
        <v>25.200000000000003</v>
      </c>
      <c r="Q30" s="75">
        <v>5</v>
      </c>
      <c r="R30" s="76" t="str">
        <f t="shared" si="1"/>
        <v>1,5</v>
      </c>
      <c r="S30" s="75">
        <v>3</v>
      </c>
      <c r="T30" s="74">
        <v>1.2</v>
      </c>
      <c r="U30" s="31">
        <f t="shared" si="4"/>
        <v>45.36000000000001</v>
      </c>
      <c r="V30" s="73" t="s">
        <v>107</v>
      </c>
      <c r="W30" s="77">
        <v>95000</v>
      </c>
      <c r="X30" s="78" t="s">
        <v>108</v>
      </c>
    </row>
    <row r="31" spans="1:24" ht="89.25" customHeight="1">
      <c r="A31" s="204">
        <v>10</v>
      </c>
      <c r="B31" s="79">
        <v>22</v>
      </c>
      <c r="C31" s="70">
        <v>413</v>
      </c>
      <c r="D31" s="177" t="s">
        <v>109</v>
      </c>
      <c r="E31" s="105" t="s">
        <v>110</v>
      </c>
      <c r="F31" s="105" t="s">
        <v>16</v>
      </c>
      <c r="G31" s="177" t="s">
        <v>111</v>
      </c>
      <c r="H31" s="177" t="s">
        <v>112</v>
      </c>
      <c r="I31" s="129">
        <v>5</v>
      </c>
      <c r="J31" s="129">
        <v>6</v>
      </c>
      <c r="K31" s="129">
        <v>5</v>
      </c>
      <c r="L31" s="129">
        <v>6</v>
      </c>
      <c r="M31" s="129">
        <v>3</v>
      </c>
      <c r="N31" s="129">
        <v>0</v>
      </c>
      <c r="O31" s="129">
        <v>0</v>
      </c>
      <c r="P31" s="178">
        <f t="shared" si="3"/>
        <v>30.300000000000004</v>
      </c>
      <c r="Q31" s="130">
        <v>0</v>
      </c>
      <c r="R31" s="146">
        <v>1.1</v>
      </c>
      <c r="S31" s="131">
        <v>3</v>
      </c>
      <c r="T31" s="147" t="str">
        <f t="shared" si="2"/>
        <v>1,30</v>
      </c>
      <c r="U31" s="148">
        <f>P31*R31*T31</f>
        <v>43.32900000000001</v>
      </c>
      <c r="V31" s="73" t="s">
        <v>73</v>
      </c>
      <c r="W31" s="77">
        <v>420000</v>
      </c>
      <c r="X31" s="203" t="s">
        <v>113</v>
      </c>
    </row>
    <row r="32" spans="1:24" ht="55.5" customHeight="1" thickBot="1">
      <c r="A32" s="204"/>
      <c r="B32" s="79"/>
      <c r="C32" s="70"/>
      <c r="D32" s="177"/>
      <c r="E32" s="105"/>
      <c r="F32" s="105"/>
      <c r="G32" s="177"/>
      <c r="H32" s="177"/>
      <c r="I32" s="129"/>
      <c r="J32" s="129"/>
      <c r="K32" s="129"/>
      <c r="L32" s="129"/>
      <c r="M32" s="129"/>
      <c r="N32" s="129"/>
      <c r="O32" s="129"/>
      <c r="P32" s="179"/>
      <c r="Q32" s="130"/>
      <c r="R32" s="146"/>
      <c r="S32" s="131"/>
      <c r="T32" s="147"/>
      <c r="U32" s="148"/>
      <c r="V32" s="73" t="s">
        <v>114</v>
      </c>
      <c r="W32" s="77">
        <v>135000</v>
      </c>
      <c r="X32" s="203"/>
    </row>
    <row r="33" spans="1:24" ht="56.25" customHeight="1" thickBot="1">
      <c r="A33" s="122">
        <v>11</v>
      </c>
      <c r="B33" s="132">
        <v>56</v>
      </c>
      <c r="C33" s="132">
        <v>441</v>
      </c>
      <c r="D33" s="133" t="s">
        <v>115</v>
      </c>
      <c r="E33" s="134" t="s">
        <v>116</v>
      </c>
      <c r="F33" s="134" t="s">
        <v>117</v>
      </c>
      <c r="G33" s="133" t="s">
        <v>118</v>
      </c>
      <c r="H33" s="133" t="s">
        <v>119</v>
      </c>
      <c r="I33" s="74">
        <v>4</v>
      </c>
      <c r="J33" s="74">
        <v>5</v>
      </c>
      <c r="K33" s="74">
        <v>4</v>
      </c>
      <c r="L33" s="72" t="s">
        <v>120</v>
      </c>
      <c r="M33" s="74">
        <v>5</v>
      </c>
      <c r="N33" s="74">
        <v>0</v>
      </c>
      <c r="O33" s="72" t="s">
        <v>121</v>
      </c>
      <c r="P33" s="20">
        <f t="shared" si="3"/>
        <v>24.299999999999997</v>
      </c>
      <c r="Q33" s="135">
        <v>4</v>
      </c>
      <c r="R33" s="76" t="str">
        <f t="shared" si="1"/>
        <v>1,4</v>
      </c>
      <c r="S33" s="75">
        <v>3</v>
      </c>
      <c r="T33" s="74" t="str">
        <f t="shared" si="2"/>
        <v>1,30</v>
      </c>
      <c r="U33" s="31">
        <f t="shared" si="4"/>
        <v>44.226</v>
      </c>
      <c r="V33" s="73" t="s">
        <v>122</v>
      </c>
      <c r="W33" s="77">
        <v>75000</v>
      </c>
      <c r="X33" s="78" t="s">
        <v>123</v>
      </c>
    </row>
    <row r="34" spans="1:24" ht="41.25" customHeight="1" thickBot="1">
      <c r="A34" s="122">
        <v>12</v>
      </c>
      <c r="B34" s="79">
        <v>57</v>
      </c>
      <c r="C34" s="70">
        <v>444</v>
      </c>
      <c r="D34" s="73" t="s">
        <v>124</v>
      </c>
      <c r="E34" s="72" t="s">
        <v>125</v>
      </c>
      <c r="F34" s="72" t="s">
        <v>126</v>
      </c>
      <c r="G34" s="73"/>
      <c r="H34" s="73" t="s">
        <v>127</v>
      </c>
      <c r="I34" s="74">
        <v>4</v>
      </c>
      <c r="J34" s="74">
        <v>5</v>
      </c>
      <c r="K34" s="74">
        <v>4</v>
      </c>
      <c r="L34" s="74">
        <v>4</v>
      </c>
      <c r="M34" s="74">
        <v>3</v>
      </c>
      <c r="N34" s="74">
        <v>0</v>
      </c>
      <c r="O34" s="74">
        <v>5</v>
      </c>
      <c r="P34" s="20">
        <f t="shared" si="3"/>
        <v>24.299999999999997</v>
      </c>
      <c r="Q34" s="108">
        <v>4</v>
      </c>
      <c r="R34" s="107" t="str">
        <f t="shared" si="1"/>
        <v>1,4</v>
      </c>
      <c r="S34" s="106">
        <v>3</v>
      </c>
      <c r="T34" s="108" t="str">
        <f t="shared" si="2"/>
        <v>1,30</v>
      </c>
      <c r="U34" s="31">
        <f t="shared" si="4"/>
        <v>44.226</v>
      </c>
      <c r="V34" s="73" t="s">
        <v>14</v>
      </c>
      <c r="W34" s="77">
        <v>200000</v>
      </c>
      <c r="X34" s="136" t="s">
        <v>128</v>
      </c>
    </row>
    <row r="35" spans="1:24" ht="72.75" thickBot="1">
      <c r="A35" s="122">
        <v>13</v>
      </c>
      <c r="B35" s="79">
        <v>70</v>
      </c>
      <c r="C35" s="70">
        <v>443</v>
      </c>
      <c r="D35" s="73" t="s">
        <v>15</v>
      </c>
      <c r="E35" s="72" t="s">
        <v>39</v>
      </c>
      <c r="F35" s="72" t="s">
        <v>40</v>
      </c>
      <c r="G35" s="73" t="s">
        <v>41</v>
      </c>
      <c r="H35" s="73" t="s">
        <v>6</v>
      </c>
      <c r="I35" s="74">
        <v>4</v>
      </c>
      <c r="J35" s="74">
        <v>5</v>
      </c>
      <c r="K35" s="74">
        <v>4</v>
      </c>
      <c r="L35" s="74">
        <v>4</v>
      </c>
      <c r="M35" s="74">
        <v>3</v>
      </c>
      <c r="N35" s="74">
        <v>0</v>
      </c>
      <c r="O35" s="74">
        <v>0</v>
      </c>
      <c r="P35" s="20">
        <f t="shared" si="3"/>
        <v>24.299999999999997</v>
      </c>
      <c r="Q35" s="106">
        <v>4</v>
      </c>
      <c r="R35" s="107" t="str">
        <f t="shared" si="1"/>
        <v>1,4</v>
      </c>
      <c r="S35" s="75">
        <v>3</v>
      </c>
      <c r="T35" s="108" t="str">
        <f t="shared" si="2"/>
        <v>1,30</v>
      </c>
      <c r="U35" s="31">
        <f t="shared" si="4"/>
        <v>44.226</v>
      </c>
      <c r="V35" s="73" t="s">
        <v>42</v>
      </c>
      <c r="W35" s="77">
        <v>230000</v>
      </c>
      <c r="X35" s="110" t="s">
        <v>43</v>
      </c>
    </row>
    <row r="36" spans="1:24" ht="54.75" thickBot="1">
      <c r="A36" s="122">
        <v>14</v>
      </c>
      <c r="B36" s="137">
        <v>78</v>
      </c>
      <c r="C36" s="137">
        <v>490</v>
      </c>
      <c r="D36" s="138" t="s">
        <v>129</v>
      </c>
      <c r="E36" s="139" t="s">
        <v>16</v>
      </c>
      <c r="F36" s="139" t="s">
        <v>16</v>
      </c>
      <c r="G36" s="138" t="s">
        <v>130</v>
      </c>
      <c r="H36" s="138" t="s">
        <v>32</v>
      </c>
      <c r="I36" s="108">
        <v>4</v>
      </c>
      <c r="J36" s="108">
        <v>4</v>
      </c>
      <c r="K36" s="108">
        <v>5</v>
      </c>
      <c r="L36" s="108">
        <v>4</v>
      </c>
      <c r="M36" s="108">
        <v>4</v>
      </c>
      <c r="N36" s="108">
        <v>0</v>
      </c>
      <c r="O36" s="108">
        <v>0</v>
      </c>
      <c r="P36" s="20">
        <f t="shared" si="3"/>
        <v>24.299999999999997</v>
      </c>
      <c r="Q36" s="106">
        <v>4</v>
      </c>
      <c r="R36" s="107" t="str">
        <f t="shared" si="1"/>
        <v>1,4</v>
      </c>
      <c r="S36" s="106">
        <v>3</v>
      </c>
      <c r="T36" s="108" t="str">
        <f t="shared" si="2"/>
        <v>1,30</v>
      </c>
      <c r="U36" s="31">
        <f t="shared" si="4"/>
        <v>44.226</v>
      </c>
      <c r="V36" s="138" t="s">
        <v>131</v>
      </c>
      <c r="W36" s="140">
        <v>50000</v>
      </c>
      <c r="X36" s="141" t="s">
        <v>132</v>
      </c>
    </row>
    <row r="37" spans="1:24" s="46" customFormat="1" ht="34.5" customHeight="1" thickBot="1">
      <c r="A37" s="122">
        <v>15</v>
      </c>
      <c r="B37" s="70">
        <v>62</v>
      </c>
      <c r="C37" s="70">
        <v>485</v>
      </c>
      <c r="D37" s="73" t="s">
        <v>133</v>
      </c>
      <c r="E37" s="72" t="s">
        <v>29</v>
      </c>
      <c r="F37" s="72" t="s">
        <v>30</v>
      </c>
      <c r="G37" s="73"/>
      <c r="H37" s="73" t="s">
        <v>32</v>
      </c>
      <c r="I37" s="108">
        <v>4</v>
      </c>
      <c r="J37" s="108">
        <v>4</v>
      </c>
      <c r="K37" s="108">
        <v>5</v>
      </c>
      <c r="L37" s="108">
        <v>4</v>
      </c>
      <c r="M37" s="108">
        <v>3</v>
      </c>
      <c r="N37" s="108">
        <v>4</v>
      </c>
      <c r="O37" s="108">
        <v>4</v>
      </c>
      <c r="P37" s="20">
        <f t="shared" si="3"/>
        <v>24</v>
      </c>
      <c r="Q37" s="106">
        <v>5</v>
      </c>
      <c r="R37" s="107" t="str">
        <f t="shared" si="1"/>
        <v>1,5</v>
      </c>
      <c r="S37" s="75">
        <v>1</v>
      </c>
      <c r="T37" s="108">
        <v>1.2</v>
      </c>
      <c r="U37" s="31">
        <f>P37*R37*T37</f>
        <v>43.199999999999996</v>
      </c>
      <c r="V37" s="73" t="s">
        <v>134</v>
      </c>
      <c r="W37" s="142">
        <v>25000</v>
      </c>
      <c r="X37" s="143"/>
    </row>
    <row r="38" spans="1:24" ht="36.75" thickBot="1">
      <c r="A38" s="122">
        <v>16</v>
      </c>
      <c r="B38" s="79">
        <v>58</v>
      </c>
      <c r="C38" s="70">
        <v>412</v>
      </c>
      <c r="D38" s="133" t="s">
        <v>135</v>
      </c>
      <c r="E38" s="134" t="s">
        <v>16</v>
      </c>
      <c r="F38" s="134" t="s">
        <v>16</v>
      </c>
      <c r="G38" s="133" t="s">
        <v>136</v>
      </c>
      <c r="H38" s="133" t="s">
        <v>119</v>
      </c>
      <c r="I38" s="72" t="s">
        <v>120</v>
      </c>
      <c r="J38" s="72" t="s">
        <v>121</v>
      </c>
      <c r="K38" s="72" t="s">
        <v>25</v>
      </c>
      <c r="L38" s="72" t="s">
        <v>121</v>
      </c>
      <c r="M38" s="72" t="s">
        <v>25</v>
      </c>
      <c r="N38" s="72" t="s">
        <v>26</v>
      </c>
      <c r="O38" s="72" t="s">
        <v>26</v>
      </c>
      <c r="P38" s="20">
        <f t="shared" si="3"/>
        <v>23.700000000000003</v>
      </c>
      <c r="Q38" s="75">
        <v>4</v>
      </c>
      <c r="R38" s="107" t="str">
        <f t="shared" si="1"/>
        <v>1,4</v>
      </c>
      <c r="S38" s="75">
        <v>3</v>
      </c>
      <c r="T38" s="108" t="str">
        <f t="shared" si="2"/>
        <v>1,30</v>
      </c>
      <c r="U38" s="31">
        <f>P38*R38*T38</f>
        <v>43.134</v>
      </c>
      <c r="V38" s="73"/>
      <c r="W38" s="77">
        <v>200000</v>
      </c>
      <c r="X38" s="110" t="s">
        <v>137</v>
      </c>
    </row>
    <row r="39" spans="1:24" ht="30" customHeight="1" thickBot="1">
      <c r="A39" s="122">
        <v>17</v>
      </c>
      <c r="B39" s="79">
        <v>3</v>
      </c>
      <c r="C39" s="70">
        <v>414</v>
      </c>
      <c r="D39" s="73" t="s">
        <v>138</v>
      </c>
      <c r="E39" s="72" t="s">
        <v>139</v>
      </c>
      <c r="F39" s="72" t="s">
        <v>140</v>
      </c>
      <c r="G39" s="73"/>
      <c r="H39" s="73" t="s">
        <v>6</v>
      </c>
      <c r="I39" s="74">
        <v>5</v>
      </c>
      <c r="J39" s="74">
        <v>6</v>
      </c>
      <c r="K39" s="74">
        <v>6</v>
      </c>
      <c r="L39" s="74">
        <v>6</v>
      </c>
      <c r="M39" s="74">
        <v>4</v>
      </c>
      <c r="N39" s="74">
        <v>0</v>
      </c>
      <c r="O39" s="74">
        <v>6</v>
      </c>
      <c r="P39" s="20">
        <f t="shared" si="3"/>
        <v>32.1</v>
      </c>
      <c r="Q39" s="106">
        <v>3</v>
      </c>
      <c r="R39" s="107" t="str">
        <f t="shared" si="1"/>
        <v>1,10</v>
      </c>
      <c r="S39" s="75">
        <v>2</v>
      </c>
      <c r="T39" s="108" t="str">
        <f t="shared" si="2"/>
        <v>1,20</v>
      </c>
      <c r="U39" s="31">
        <f t="shared" si="4"/>
        <v>42.372</v>
      </c>
      <c r="V39" s="73" t="s">
        <v>14</v>
      </c>
      <c r="W39" s="121" t="s">
        <v>141</v>
      </c>
      <c r="X39" s="110" t="s">
        <v>142</v>
      </c>
    </row>
    <row r="40" spans="1:24" s="1" customFormat="1" ht="55.5" customHeight="1" thickBot="1">
      <c r="A40" s="122">
        <v>18</v>
      </c>
      <c r="B40" s="79"/>
      <c r="C40" s="70"/>
      <c r="D40" s="111" t="s">
        <v>143</v>
      </c>
      <c r="E40" s="105"/>
      <c r="F40" s="105"/>
      <c r="G40" s="111" t="s">
        <v>144</v>
      </c>
      <c r="H40" s="111" t="s">
        <v>145</v>
      </c>
      <c r="I40" s="129">
        <v>5</v>
      </c>
      <c r="J40" s="129">
        <v>5</v>
      </c>
      <c r="K40" s="129">
        <v>3</v>
      </c>
      <c r="L40" s="129">
        <v>3</v>
      </c>
      <c r="M40" s="129">
        <v>0</v>
      </c>
      <c r="N40" s="129">
        <v>4</v>
      </c>
      <c r="O40" s="129">
        <v>4</v>
      </c>
      <c r="P40" s="20">
        <f t="shared" si="3"/>
        <v>22.799999999999997</v>
      </c>
      <c r="Q40" s="130"/>
      <c r="R40" s="107">
        <v>1.4</v>
      </c>
      <c r="S40" s="144"/>
      <c r="T40" s="108">
        <v>1.3</v>
      </c>
      <c r="U40" s="31">
        <f t="shared" si="4"/>
        <v>41.495999999999995</v>
      </c>
      <c r="V40" s="73" t="s">
        <v>114</v>
      </c>
      <c r="W40" s="77">
        <v>45000</v>
      </c>
      <c r="X40" s="110"/>
    </row>
    <row r="41" spans="1:24" s="1" customFormat="1" ht="55.5" customHeight="1" thickBot="1">
      <c r="A41" s="122">
        <v>19</v>
      </c>
      <c r="B41" s="79"/>
      <c r="C41" s="70"/>
      <c r="D41" s="111" t="s">
        <v>146</v>
      </c>
      <c r="E41" s="105"/>
      <c r="F41" s="105"/>
      <c r="G41" s="111"/>
      <c r="H41" s="111" t="s">
        <v>145</v>
      </c>
      <c r="I41" s="129">
        <v>5</v>
      </c>
      <c r="J41" s="129">
        <v>4</v>
      </c>
      <c r="K41" s="129">
        <v>5</v>
      </c>
      <c r="L41" s="129">
        <v>4</v>
      </c>
      <c r="M41" s="129">
        <v>0</v>
      </c>
      <c r="N41" s="129">
        <v>5</v>
      </c>
      <c r="O41" s="129">
        <v>3</v>
      </c>
      <c r="P41" s="20">
        <f t="shared" si="3"/>
        <v>24.6</v>
      </c>
      <c r="Q41" s="130"/>
      <c r="R41" s="107">
        <v>1.4</v>
      </c>
      <c r="S41" s="144"/>
      <c r="T41" s="108">
        <v>1.2</v>
      </c>
      <c r="U41" s="31">
        <f t="shared" si="4"/>
        <v>41.327999999999996</v>
      </c>
      <c r="V41" s="73" t="s">
        <v>147</v>
      </c>
      <c r="W41" s="77">
        <v>85000</v>
      </c>
      <c r="X41" s="110"/>
    </row>
    <row r="42" spans="1:24" ht="64.5" thickBot="1">
      <c r="A42" s="95" t="s">
        <v>44</v>
      </c>
      <c r="B42" s="96" t="s">
        <v>45</v>
      </c>
      <c r="C42" s="96" t="s">
        <v>46</v>
      </c>
      <c r="D42" s="97" t="s">
        <v>47</v>
      </c>
      <c r="E42" s="97" t="s">
        <v>48</v>
      </c>
      <c r="F42" s="97" t="s">
        <v>49</v>
      </c>
      <c r="G42" s="97" t="s">
        <v>50</v>
      </c>
      <c r="H42" s="97" t="s">
        <v>51</v>
      </c>
      <c r="I42" s="98" t="s">
        <v>52</v>
      </c>
      <c r="J42" s="98" t="s">
        <v>53</v>
      </c>
      <c r="K42" s="98" t="s">
        <v>54</v>
      </c>
      <c r="L42" s="98" t="s">
        <v>55</v>
      </c>
      <c r="M42" s="98" t="s">
        <v>56</v>
      </c>
      <c r="N42" s="98" t="s">
        <v>57</v>
      </c>
      <c r="O42" s="98" t="s">
        <v>58</v>
      </c>
      <c r="P42" s="98" t="s">
        <v>59</v>
      </c>
      <c r="Q42" s="99" t="s">
        <v>60</v>
      </c>
      <c r="R42" s="100" t="s">
        <v>61</v>
      </c>
      <c r="S42" s="99" t="s">
        <v>62</v>
      </c>
      <c r="T42" s="98" t="s">
        <v>63</v>
      </c>
      <c r="U42" s="101" t="s">
        <v>64</v>
      </c>
      <c r="V42" s="97" t="s">
        <v>65</v>
      </c>
      <c r="W42" s="102" t="s">
        <v>66</v>
      </c>
      <c r="X42" s="103" t="s">
        <v>67</v>
      </c>
    </row>
    <row r="43" spans="1:24" ht="36">
      <c r="A43" s="204">
        <v>20</v>
      </c>
      <c r="B43" s="79">
        <v>18</v>
      </c>
      <c r="C43" s="70">
        <v>1</v>
      </c>
      <c r="D43" s="177" t="s">
        <v>148</v>
      </c>
      <c r="E43" s="72" t="s">
        <v>149</v>
      </c>
      <c r="F43" s="72" t="s">
        <v>150</v>
      </c>
      <c r="G43" s="73" t="s">
        <v>151</v>
      </c>
      <c r="H43" s="177" t="s">
        <v>152</v>
      </c>
      <c r="I43" s="120" t="s">
        <v>25</v>
      </c>
      <c r="J43" s="120" t="s">
        <v>153</v>
      </c>
      <c r="K43" s="120" t="s">
        <v>153</v>
      </c>
      <c r="L43" s="113">
        <v>6</v>
      </c>
      <c r="M43" s="120" t="s">
        <v>25</v>
      </c>
      <c r="N43" s="120" t="s">
        <v>26</v>
      </c>
      <c r="O43" s="113">
        <v>0</v>
      </c>
      <c r="P43" s="178">
        <f aca="true" t="shared" si="5" ref="P43:P50">(I43*0.25+J43*0.3+K43*0.25+L43*0.1+M43*0.05+O43*0)*6</f>
        <v>30.6</v>
      </c>
      <c r="Q43" s="115">
        <v>3</v>
      </c>
      <c r="R43" s="146" t="str">
        <f t="shared" si="1"/>
        <v>1,10</v>
      </c>
      <c r="S43" s="115">
        <v>3</v>
      </c>
      <c r="T43" s="147">
        <v>1.2</v>
      </c>
      <c r="U43" s="148">
        <f>P43*R43*T43</f>
        <v>40.392</v>
      </c>
      <c r="V43" s="73" t="s">
        <v>147</v>
      </c>
      <c r="W43" s="77">
        <v>90000</v>
      </c>
      <c r="X43" s="110" t="s">
        <v>154</v>
      </c>
    </row>
    <row r="44" spans="1:24" ht="36.75" thickBot="1">
      <c r="A44" s="204"/>
      <c r="B44" s="79"/>
      <c r="C44" s="70"/>
      <c r="D44" s="177"/>
      <c r="E44" s="72"/>
      <c r="F44" s="72"/>
      <c r="G44" s="73" t="s">
        <v>155</v>
      </c>
      <c r="H44" s="177"/>
      <c r="I44" s="120"/>
      <c r="J44" s="120"/>
      <c r="K44" s="120"/>
      <c r="L44" s="113"/>
      <c r="M44" s="120"/>
      <c r="N44" s="120"/>
      <c r="O44" s="113"/>
      <c r="P44" s="179"/>
      <c r="Q44" s="115"/>
      <c r="R44" s="146"/>
      <c r="S44" s="115"/>
      <c r="T44" s="147"/>
      <c r="U44" s="148"/>
      <c r="V44" s="73" t="s">
        <v>147</v>
      </c>
      <c r="W44" s="77">
        <v>60000</v>
      </c>
      <c r="X44" s="110"/>
    </row>
    <row r="45" spans="1:24" s="46" customFormat="1" ht="79.5" customHeight="1" thickBot="1">
      <c r="A45" s="122">
        <v>21</v>
      </c>
      <c r="B45" s="70">
        <v>88</v>
      </c>
      <c r="C45" s="70">
        <v>445</v>
      </c>
      <c r="D45" s="73" t="s">
        <v>156</v>
      </c>
      <c r="E45" s="72" t="s">
        <v>16</v>
      </c>
      <c r="F45" s="72" t="s">
        <v>16</v>
      </c>
      <c r="G45" s="73" t="s">
        <v>157</v>
      </c>
      <c r="H45" s="73" t="s">
        <v>152</v>
      </c>
      <c r="I45" s="108">
        <v>2</v>
      </c>
      <c r="J45" s="108">
        <v>4</v>
      </c>
      <c r="K45" s="108">
        <v>5</v>
      </c>
      <c r="L45" s="108">
        <v>5</v>
      </c>
      <c r="M45" s="108">
        <v>2</v>
      </c>
      <c r="N45" s="108">
        <v>0</v>
      </c>
      <c r="O45" s="108">
        <v>0</v>
      </c>
      <c r="P45" s="20">
        <f t="shared" si="5"/>
        <v>21.3</v>
      </c>
      <c r="Q45" s="106">
        <v>4</v>
      </c>
      <c r="R45" s="107" t="str">
        <f>IF(Q45=5,"1,5",IF(Q45=4,"1,4",IF(Q45=3,"1,10",IF(Q45&lt;=2,"1,0"))))</f>
        <v>1,4</v>
      </c>
      <c r="S45" s="75">
        <v>3</v>
      </c>
      <c r="T45" s="108" t="str">
        <f>IF(S45=1,"1,00",IF(S45=2,"1,20",IF(S45=3,"1,30")))</f>
        <v>1,30</v>
      </c>
      <c r="U45" s="31">
        <f>P45*R45*T45</f>
        <v>38.766</v>
      </c>
      <c r="V45" s="133" t="s">
        <v>158</v>
      </c>
      <c r="W45" s="145">
        <v>35000</v>
      </c>
      <c r="X45" s="149" t="s">
        <v>113</v>
      </c>
    </row>
    <row r="46" spans="1:24" s="46" customFormat="1" ht="82.5" customHeight="1" thickBot="1">
      <c r="A46" s="204">
        <v>22</v>
      </c>
      <c r="B46" s="150">
        <v>45</v>
      </c>
      <c r="C46" s="150">
        <v>449</v>
      </c>
      <c r="D46" s="177" t="s">
        <v>159</v>
      </c>
      <c r="E46" s="111" t="s">
        <v>160</v>
      </c>
      <c r="F46" s="111" t="s">
        <v>161</v>
      </c>
      <c r="G46" s="177" t="s">
        <v>162</v>
      </c>
      <c r="H46" s="177" t="s">
        <v>112</v>
      </c>
      <c r="I46" s="151">
        <v>4</v>
      </c>
      <c r="J46" s="151">
        <v>5</v>
      </c>
      <c r="K46" s="151">
        <v>5</v>
      </c>
      <c r="L46" s="152">
        <v>5</v>
      </c>
      <c r="M46" s="151">
        <v>3</v>
      </c>
      <c r="N46" s="151">
        <v>0</v>
      </c>
      <c r="O46" s="152">
        <v>0</v>
      </c>
      <c r="P46" s="20">
        <f t="shared" si="5"/>
        <v>26.400000000000002</v>
      </c>
      <c r="Q46" s="130">
        <v>3</v>
      </c>
      <c r="R46" s="200" t="str">
        <f t="shared" si="1"/>
        <v>1,10</v>
      </c>
      <c r="S46" s="144">
        <v>3</v>
      </c>
      <c r="T46" s="201" t="str">
        <f t="shared" si="2"/>
        <v>1,30</v>
      </c>
      <c r="U46" s="202">
        <f>P46*R46*T46</f>
        <v>37.75200000000001</v>
      </c>
      <c r="V46" s="73" t="s">
        <v>73</v>
      </c>
      <c r="W46" s="142">
        <v>840000</v>
      </c>
      <c r="X46" s="203" t="s">
        <v>113</v>
      </c>
    </row>
    <row r="47" spans="1:24" s="46" customFormat="1" ht="82.5" customHeight="1" thickBot="1">
      <c r="A47" s="204"/>
      <c r="B47" s="150"/>
      <c r="C47" s="150"/>
      <c r="D47" s="177"/>
      <c r="E47" s="111"/>
      <c r="F47" s="111"/>
      <c r="G47" s="177"/>
      <c r="H47" s="177"/>
      <c r="I47" s="151"/>
      <c r="J47" s="151"/>
      <c r="K47" s="151"/>
      <c r="L47" s="152"/>
      <c r="M47" s="151"/>
      <c r="N47" s="151"/>
      <c r="O47" s="152"/>
      <c r="P47" s="20">
        <f t="shared" si="5"/>
        <v>0</v>
      </c>
      <c r="Q47" s="130"/>
      <c r="R47" s="200"/>
      <c r="S47" s="144"/>
      <c r="T47" s="201"/>
      <c r="U47" s="202"/>
      <c r="V47" s="73" t="s">
        <v>114</v>
      </c>
      <c r="W47" s="142">
        <v>185000</v>
      </c>
      <c r="X47" s="203"/>
    </row>
    <row r="48" spans="1:24" s="46" customFormat="1" ht="45.75" customHeight="1" thickBot="1">
      <c r="A48" s="122">
        <v>23</v>
      </c>
      <c r="B48" s="70">
        <v>165</v>
      </c>
      <c r="C48" s="70">
        <v>452</v>
      </c>
      <c r="D48" s="153" t="s">
        <v>163</v>
      </c>
      <c r="E48" s="72" t="s">
        <v>16</v>
      </c>
      <c r="F48" s="72" t="s">
        <v>16</v>
      </c>
      <c r="G48" s="153" t="s">
        <v>164</v>
      </c>
      <c r="H48" s="153" t="s">
        <v>112</v>
      </c>
      <c r="I48" s="108">
        <v>3</v>
      </c>
      <c r="J48" s="108">
        <v>5</v>
      </c>
      <c r="K48" s="108">
        <v>3</v>
      </c>
      <c r="L48" s="108">
        <v>3</v>
      </c>
      <c r="M48" s="108">
        <v>2</v>
      </c>
      <c r="N48" s="108">
        <v>0</v>
      </c>
      <c r="O48" s="108">
        <v>0</v>
      </c>
      <c r="P48" s="20">
        <f t="shared" si="5"/>
        <v>20.4</v>
      </c>
      <c r="Q48" s="106">
        <v>4</v>
      </c>
      <c r="R48" s="107" t="str">
        <f>IF(Q48=5,"1,5",IF(Q48=4,"1,4",IF(Q48=3,"1,10",IF(Q48&lt;=2,"1,0"))))</f>
        <v>1,4</v>
      </c>
      <c r="S48" s="75">
        <v>3</v>
      </c>
      <c r="T48" s="108" t="str">
        <f>IF(S48=1,"1,00",IF(S48=2,"1,20",IF(S48=3,"1,30")))</f>
        <v>1,30</v>
      </c>
      <c r="U48" s="31">
        <f>P48*R48*T48</f>
        <v>37.12799999999999</v>
      </c>
      <c r="V48" s="133" t="s">
        <v>158</v>
      </c>
      <c r="W48" s="142">
        <v>75000</v>
      </c>
      <c r="X48" s="149" t="s">
        <v>113</v>
      </c>
    </row>
    <row r="49" spans="1:24" ht="45.75" customHeight="1" thickBot="1">
      <c r="A49" s="122">
        <v>24</v>
      </c>
      <c r="B49" s="79">
        <v>36</v>
      </c>
      <c r="C49" s="70">
        <v>486</v>
      </c>
      <c r="D49" s="73" t="s">
        <v>165</v>
      </c>
      <c r="E49" s="72" t="s">
        <v>16</v>
      </c>
      <c r="F49" s="72" t="s">
        <v>16</v>
      </c>
      <c r="G49" s="73" t="s">
        <v>166</v>
      </c>
      <c r="H49" s="73" t="s">
        <v>152</v>
      </c>
      <c r="I49" s="74">
        <v>3</v>
      </c>
      <c r="J49" s="74">
        <v>3</v>
      </c>
      <c r="K49" s="74">
        <v>4</v>
      </c>
      <c r="L49" s="74">
        <v>4</v>
      </c>
      <c r="M49" s="74">
        <v>2</v>
      </c>
      <c r="N49" s="74">
        <v>0</v>
      </c>
      <c r="O49" s="74">
        <v>0</v>
      </c>
      <c r="P49" s="20">
        <f t="shared" si="5"/>
        <v>18.9</v>
      </c>
      <c r="Q49" s="106">
        <v>4</v>
      </c>
      <c r="R49" s="107" t="str">
        <f t="shared" si="1"/>
        <v>1,4</v>
      </c>
      <c r="S49" s="75">
        <v>3</v>
      </c>
      <c r="T49" s="108" t="str">
        <f t="shared" si="2"/>
        <v>1,30</v>
      </c>
      <c r="U49" s="31">
        <f>P49*R49*T49</f>
        <v>34.397999999999996</v>
      </c>
      <c r="V49" s="73" t="s">
        <v>167</v>
      </c>
      <c r="W49" s="77">
        <v>130000</v>
      </c>
      <c r="X49" s="110"/>
    </row>
    <row r="50" spans="1:24" ht="54.75" thickBot="1">
      <c r="A50" s="154">
        <v>25</v>
      </c>
      <c r="B50" s="155">
        <v>5</v>
      </c>
      <c r="C50" s="156">
        <v>418</v>
      </c>
      <c r="D50" s="82" t="s">
        <v>168</v>
      </c>
      <c r="E50" s="81" t="s">
        <v>169</v>
      </c>
      <c r="F50" s="81" t="s">
        <v>170</v>
      </c>
      <c r="G50" s="82" t="s">
        <v>171</v>
      </c>
      <c r="H50" s="82" t="s">
        <v>85</v>
      </c>
      <c r="I50" s="83">
        <v>6</v>
      </c>
      <c r="J50" s="83">
        <v>6</v>
      </c>
      <c r="K50" s="83">
        <v>6</v>
      </c>
      <c r="L50" s="83">
        <v>6</v>
      </c>
      <c r="M50" s="83">
        <v>4</v>
      </c>
      <c r="N50" s="83">
        <v>0</v>
      </c>
      <c r="O50" s="83">
        <v>0</v>
      </c>
      <c r="P50" s="20">
        <f t="shared" si="5"/>
        <v>33.6</v>
      </c>
      <c r="Q50" s="84">
        <v>1</v>
      </c>
      <c r="R50" s="85" t="str">
        <f t="shared" si="1"/>
        <v>1,0</v>
      </c>
      <c r="S50" s="86">
        <v>3</v>
      </c>
      <c r="T50" s="157">
        <v>1</v>
      </c>
      <c r="U50" s="40">
        <f>P50*R50*T50</f>
        <v>33.6</v>
      </c>
      <c r="V50" s="82" t="s">
        <v>172</v>
      </c>
      <c r="W50" s="88">
        <v>100000</v>
      </c>
      <c r="X50" s="89" t="s">
        <v>154</v>
      </c>
    </row>
    <row r="51" spans="1:24" s="90" customFormat="1" ht="74.25" customHeight="1" thickBot="1">
      <c r="A51" s="14" t="s">
        <v>173</v>
      </c>
      <c r="B51" s="49"/>
      <c r="C51" s="49"/>
      <c r="D51" s="50"/>
      <c r="E51" s="51"/>
      <c r="F51" s="51"/>
      <c r="G51" s="50"/>
      <c r="H51" s="50"/>
      <c r="I51" s="52"/>
      <c r="J51" s="52"/>
      <c r="K51" s="52"/>
      <c r="L51" s="52"/>
      <c r="M51" s="52"/>
      <c r="N51" s="52"/>
      <c r="O51" s="52"/>
      <c r="P51" s="52"/>
      <c r="Q51" s="54"/>
      <c r="R51" s="53"/>
      <c r="S51" s="54"/>
      <c r="T51" s="55"/>
      <c r="U51" s="55"/>
      <c r="V51" s="50"/>
      <c r="W51" s="158"/>
      <c r="X51" s="8"/>
    </row>
    <row r="52" spans="1:24" s="90" customFormat="1" ht="78" customHeight="1" thickBot="1">
      <c r="A52" s="159" t="s">
        <v>174</v>
      </c>
      <c r="B52" s="49"/>
      <c r="C52" s="49"/>
      <c r="D52" s="160" t="s">
        <v>175</v>
      </c>
      <c r="E52" s="51"/>
      <c r="F52" s="51"/>
      <c r="G52" s="50"/>
      <c r="H52" s="50"/>
      <c r="I52" s="52"/>
      <c r="J52" s="52"/>
      <c r="K52" s="52"/>
      <c r="L52" s="52"/>
      <c r="M52" s="52"/>
      <c r="N52" s="52"/>
      <c r="O52" s="52"/>
      <c r="P52" s="52"/>
      <c r="Q52" s="54"/>
      <c r="R52" s="53"/>
      <c r="S52" s="54"/>
      <c r="T52" s="55"/>
      <c r="U52" s="55"/>
      <c r="V52" s="50"/>
      <c r="W52" s="158"/>
      <c r="X52" s="8"/>
    </row>
    <row r="53" spans="1:24" s="46" customFormat="1" ht="57" customHeight="1" thickBot="1">
      <c r="A53" s="161">
        <v>116</v>
      </c>
      <c r="B53" s="162"/>
      <c r="C53" s="163"/>
      <c r="D53" s="164" t="s">
        <v>176</v>
      </c>
      <c r="E53" s="165" t="s">
        <v>177</v>
      </c>
      <c r="F53" s="165" t="s">
        <v>178</v>
      </c>
      <c r="G53" s="166" t="s">
        <v>179</v>
      </c>
      <c r="H53" s="166" t="s">
        <v>20</v>
      </c>
      <c r="I53" s="167">
        <v>4</v>
      </c>
      <c r="J53" s="167">
        <v>5</v>
      </c>
      <c r="K53" s="167">
        <v>4</v>
      </c>
      <c r="L53" s="167">
        <v>4</v>
      </c>
      <c r="M53" s="167">
        <v>0</v>
      </c>
      <c r="N53" s="167">
        <v>4</v>
      </c>
      <c r="O53" s="167">
        <v>4</v>
      </c>
      <c r="P53" s="168">
        <f>(I53*0.25+J53*0.3+K53*0.25+L53*0.1+M53*0.05+O53*0)*6</f>
        <v>23.4</v>
      </c>
      <c r="Q53" s="169"/>
      <c r="R53" s="170">
        <v>1.1</v>
      </c>
      <c r="S53" s="169"/>
      <c r="T53" s="167">
        <v>1.3</v>
      </c>
      <c r="U53" s="171">
        <f>P53*R53*T53</f>
        <v>33.462</v>
      </c>
      <c r="V53" s="166"/>
      <c r="W53" s="172">
        <v>30000</v>
      </c>
      <c r="X53" s="173" t="s">
        <v>180</v>
      </c>
    </row>
    <row r="54" spans="1:24" s="46" customFormat="1" ht="59.25" customHeight="1" thickBot="1">
      <c r="A54" s="14"/>
      <c r="B54" s="49"/>
      <c r="C54" s="49"/>
      <c r="D54" s="50"/>
      <c r="E54" s="51"/>
      <c r="F54" s="51"/>
      <c r="G54" s="50"/>
      <c r="H54" s="174"/>
      <c r="I54" s="175"/>
      <c r="J54" s="175"/>
      <c r="K54" s="175"/>
      <c r="L54" s="175"/>
      <c r="M54" s="175"/>
      <c r="N54" s="175"/>
      <c r="O54" s="94"/>
      <c r="P54" s="52"/>
      <c r="Q54" s="54"/>
      <c r="R54" s="53"/>
      <c r="S54" s="54"/>
      <c r="T54" s="52"/>
      <c r="U54" s="55"/>
      <c r="V54" s="50"/>
      <c r="W54" s="92"/>
      <c r="X54" s="176"/>
    </row>
    <row r="55" spans="1:24" s="46" customFormat="1" ht="59.25" customHeight="1" thickBot="1">
      <c r="A55" s="14"/>
      <c r="B55" s="49"/>
      <c r="C55" s="49"/>
      <c r="D55" s="188" t="s">
        <v>181</v>
      </c>
      <c r="E55" s="189"/>
      <c r="F55" s="189"/>
      <c r="G55" s="189"/>
      <c r="H55" s="190"/>
      <c r="I55" s="180"/>
      <c r="J55" s="180"/>
      <c r="K55" s="180"/>
      <c r="L55" s="180"/>
      <c r="M55" s="180"/>
      <c r="N55" s="181"/>
      <c r="O55" s="94"/>
      <c r="P55" s="52"/>
      <c r="Q55" s="54"/>
      <c r="R55" s="53"/>
      <c r="S55" s="54"/>
      <c r="T55" s="52"/>
      <c r="U55" s="55"/>
      <c r="V55" s="50"/>
      <c r="W55" s="92"/>
      <c r="X55" s="176"/>
    </row>
    <row r="56" spans="1:24" s="46" customFormat="1" ht="29.25" customHeight="1">
      <c r="A56" s="161">
        <v>151</v>
      </c>
      <c r="B56" s="182"/>
      <c r="C56" s="49"/>
      <c r="D56" s="60" t="s">
        <v>182</v>
      </c>
      <c r="E56" s="61" t="s">
        <v>183</v>
      </c>
      <c r="F56" s="61" t="s">
        <v>184</v>
      </c>
      <c r="G56" s="62"/>
      <c r="H56" s="62" t="s">
        <v>95</v>
      </c>
      <c r="I56" s="63">
        <v>3</v>
      </c>
      <c r="J56" s="63">
        <v>6</v>
      </c>
      <c r="K56" s="63">
        <v>3</v>
      </c>
      <c r="L56" s="63">
        <v>4</v>
      </c>
      <c r="M56" s="63">
        <v>0</v>
      </c>
      <c r="N56" s="63">
        <v>3</v>
      </c>
      <c r="O56" s="63">
        <v>3</v>
      </c>
      <c r="P56" s="183">
        <f>(I56*0.25+J56*0.3+K56*0.25+L56*0.1+M56*0.05+O56*0)*6</f>
        <v>22.2</v>
      </c>
      <c r="Q56" s="64"/>
      <c r="R56" s="65">
        <v>1.1</v>
      </c>
      <c r="S56" s="66"/>
      <c r="T56" s="63">
        <v>1.2</v>
      </c>
      <c r="U56" s="23">
        <f>P56*R56*T56</f>
        <v>29.304000000000002</v>
      </c>
      <c r="V56" s="191"/>
      <c r="W56" s="194">
        <v>25000</v>
      </c>
      <c r="X56" s="197" t="s">
        <v>185</v>
      </c>
    </row>
    <row r="57" spans="1:24" s="46" customFormat="1" ht="34.5" customHeight="1">
      <c r="A57" s="161">
        <v>188</v>
      </c>
      <c r="B57" s="49">
        <v>155</v>
      </c>
      <c r="C57" s="49">
        <v>501</v>
      </c>
      <c r="D57" s="71" t="s">
        <v>186</v>
      </c>
      <c r="E57" s="72" t="s">
        <v>187</v>
      </c>
      <c r="F57" s="72" t="s">
        <v>188</v>
      </c>
      <c r="G57" s="73"/>
      <c r="H57" s="73" t="s">
        <v>20</v>
      </c>
      <c r="I57" s="74">
        <v>3</v>
      </c>
      <c r="J57" s="74">
        <v>4</v>
      </c>
      <c r="K57" s="74">
        <v>6</v>
      </c>
      <c r="L57" s="74">
        <v>4</v>
      </c>
      <c r="M57" s="74">
        <v>1</v>
      </c>
      <c r="N57" s="74">
        <v>3</v>
      </c>
      <c r="O57" s="74">
        <v>2</v>
      </c>
      <c r="P57" s="184">
        <f>(I57*0.25+J57*0.3+K57*0.25+L57*0.1+M57*0.05+O57*0)*6</f>
        <v>23.4</v>
      </c>
      <c r="Q57" s="74">
        <v>4</v>
      </c>
      <c r="R57" s="76">
        <v>1</v>
      </c>
      <c r="S57" s="75">
        <v>3</v>
      </c>
      <c r="T57" s="74">
        <v>1.2</v>
      </c>
      <c r="U57" s="31">
        <f>P57*R57*T57</f>
        <v>28.08</v>
      </c>
      <c r="V57" s="192"/>
      <c r="W57" s="195"/>
      <c r="X57" s="198"/>
    </row>
    <row r="58" spans="1:24" s="46" customFormat="1" ht="34.5" customHeight="1" thickBot="1">
      <c r="A58" s="161">
        <v>214</v>
      </c>
      <c r="B58" s="49"/>
      <c r="C58" s="49"/>
      <c r="D58" s="80" t="s">
        <v>189</v>
      </c>
      <c r="E58" s="81"/>
      <c r="F58" s="81"/>
      <c r="G58" s="82" t="s">
        <v>190</v>
      </c>
      <c r="H58" s="82" t="s">
        <v>20</v>
      </c>
      <c r="I58" s="87">
        <v>3</v>
      </c>
      <c r="J58" s="87">
        <v>5</v>
      </c>
      <c r="K58" s="87">
        <v>4</v>
      </c>
      <c r="L58" s="87">
        <v>4</v>
      </c>
      <c r="M58" s="87">
        <v>0</v>
      </c>
      <c r="N58" s="87">
        <v>3</v>
      </c>
      <c r="O58" s="87">
        <v>3</v>
      </c>
      <c r="P58" s="185">
        <f>(I58*0.25+J58*0.3+K58*0.25+L58*0.1+M58*0.05+O58*0)*6</f>
        <v>21.9</v>
      </c>
      <c r="Q58" s="84"/>
      <c r="R58" s="85">
        <v>1</v>
      </c>
      <c r="S58" s="86"/>
      <c r="T58" s="87">
        <v>1.2</v>
      </c>
      <c r="U58" s="40">
        <f>P58*R58*T58</f>
        <v>26.279999999999998</v>
      </c>
      <c r="V58" s="193"/>
      <c r="W58" s="196"/>
      <c r="X58" s="199"/>
    </row>
    <row r="59" spans="1:23" ht="12.75">
      <c r="A59" s="91"/>
      <c r="W59" s="186"/>
    </row>
    <row r="60" ht="12.75">
      <c r="A60" s="91"/>
    </row>
    <row r="61" ht="12.75">
      <c r="A61" s="91"/>
    </row>
    <row r="62" ht="12.75">
      <c r="A62" s="91"/>
    </row>
    <row r="63" ht="12.75">
      <c r="A63" s="91"/>
    </row>
    <row r="64" ht="12.75">
      <c r="A64" s="91"/>
    </row>
    <row r="65" ht="12.75">
      <c r="A65" s="91"/>
    </row>
    <row r="66" ht="12.75">
      <c r="A66" s="91"/>
    </row>
    <row r="67" ht="12.75">
      <c r="A67" s="91"/>
    </row>
    <row r="68" ht="12.75">
      <c r="A68" s="91"/>
    </row>
    <row r="69" ht="12.75">
      <c r="A69" s="91"/>
    </row>
    <row r="70" ht="12.75">
      <c r="A70" s="91"/>
    </row>
    <row r="71" ht="12.75">
      <c r="A71" s="91"/>
    </row>
    <row r="72" ht="12.75">
      <c r="A72" s="91"/>
    </row>
  </sheetData>
  <mergeCells count="62">
    <mergeCell ref="A1:H1"/>
    <mergeCell ref="I1:R1"/>
    <mergeCell ref="D3:G3"/>
    <mergeCell ref="D8:G8"/>
    <mergeCell ref="V9:V10"/>
    <mergeCell ref="W9:W10"/>
    <mergeCell ref="X9:X10"/>
    <mergeCell ref="D12:G12"/>
    <mergeCell ref="A20:A21"/>
    <mergeCell ref="D20:D21"/>
    <mergeCell ref="G20:G21"/>
    <mergeCell ref="H20:H21"/>
    <mergeCell ref="I20:I21"/>
    <mergeCell ref="P20:P21"/>
    <mergeCell ref="R20:R21"/>
    <mergeCell ref="T20:T21"/>
    <mergeCell ref="U20:U21"/>
    <mergeCell ref="A22:A23"/>
    <mergeCell ref="D22:D23"/>
    <mergeCell ref="G22:G23"/>
    <mergeCell ref="H22:H23"/>
    <mergeCell ref="I22:I23"/>
    <mergeCell ref="P22:P23"/>
    <mergeCell ref="R22:R23"/>
    <mergeCell ref="T22:T23"/>
    <mergeCell ref="U22:U23"/>
    <mergeCell ref="A24:A25"/>
    <mergeCell ref="D24:D25"/>
    <mergeCell ref="G24:G25"/>
    <mergeCell ref="H24:H25"/>
    <mergeCell ref="P24:P25"/>
    <mergeCell ref="R24:R25"/>
    <mergeCell ref="T24:T25"/>
    <mergeCell ref="U24:U25"/>
    <mergeCell ref="T31:T32"/>
    <mergeCell ref="U31:U32"/>
    <mergeCell ref="A31:A32"/>
    <mergeCell ref="D31:D32"/>
    <mergeCell ref="G31:G32"/>
    <mergeCell ref="H31:H32"/>
    <mergeCell ref="X31:X32"/>
    <mergeCell ref="A43:A44"/>
    <mergeCell ref="D43:D44"/>
    <mergeCell ref="H43:H44"/>
    <mergeCell ref="P43:P44"/>
    <mergeCell ref="R43:R44"/>
    <mergeCell ref="T43:T44"/>
    <mergeCell ref="U43:U44"/>
    <mergeCell ref="P31:P32"/>
    <mergeCell ref="R31:R32"/>
    <mergeCell ref="A46:A47"/>
    <mergeCell ref="D46:D47"/>
    <mergeCell ref="G46:G47"/>
    <mergeCell ref="H46:H47"/>
    <mergeCell ref="R46:R47"/>
    <mergeCell ref="T46:T47"/>
    <mergeCell ref="U46:U47"/>
    <mergeCell ref="X46:X47"/>
    <mergeCell ref="D55:H55"/>
    <mergeCell ref="V56:V58"/>
    <mergeCell ref="W56:W58"/>
    <mergeCell ref="X56:X5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Bad Zwischenahn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gloth</dc:creator>
  <cp:keywords/>
  <dc:description/>
  <cp:lastModifiedBy>gloth</cp:lastModifiedBy>
  <dcterms:created xsi:type="dcterms:W3CDTF">2009-04-08T07:27:55Z</dcterms:created>
  <dcterms:modified xsi:type="dcterms:W3CDTF">2009-04-08T07:30:20Z</dcterms:modified>
  <cp:category/>
  <cp:version/>
  <cp:contentType/>
  <cp:contentStatus/>
</cp:coreProperties>
</file>